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192.168.1.252\Administracija\Ēku renovācija\Aptaujas anketas mājas\Baznīcas 8\Iepirkums\"/>
    </mc:Choice>
  </mc:AlternateContent>
  <xr:revisionPtr revIDLastSave="0" documentId="13_ncr:1_{08395521-2743-4136-81BD-C30389E725EE}" xr6:coauthVersionLast="47" xr6:coauthVersionMax="47" xr10:uidLastSave="{00000000-0000-0000-0000-000000000000}"/>
  <bookViews>
    <workbookView xWindow="22932" yWindow="-108" windowWidth="15576" windowHeight="12048" tabRatio="924" firstSheet="7" activeTab="16" xr2:uid="{5D9A5C31-EB66-4807-93B2-F9DF804BDB8A}"/>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2" l="1"/>
  <c r="C28" i="117" s="1"/>
  <c r="A9" i="100"/>
  <c r="A9" i="43"/>
  <c r="A9" i="6"/>
  <c r="A9" i="99"/>
  <c r="A9" i="42"/>
  <c r="A9" i="41"/>
  <c r="A9" i="98"/>
  <c r="A9" i="40"/>
  <c r="A9" i="39"/>
  <c r="A9" i="38"/>
  <c r="A9" i="97"/>
  <c r="A9" i="3"/>
  <c r="D155" i="97"/>
  <c r="C155" i="97"/>
  <c r="B155" i="97"/>
  <c r="N154" i="97"/>
  <c r="D154" i="97"/>
  <c r="C154" i="97"/>
  <c r="B154" i="97"/>
  <c r="O153" i="97"/>
  <c r="D153" i="97"/>
  <c r="C153" i="97"/>
  <c r="B153" i="97"/>
  <c r="P152" i="97"/>
  <c r="O152" i="97"/>
  <c r="N152" i="97"/>
  <c r="M152" i="97"/>
  <c r="L152" i="97"/>
  <c r="K152" i="97"/>
  <c r="H152" i="97"/>
  <c r="D152" i="97"/>
  <c r="C152" i="97"/>
  <c r="B152" i="97"/>
  <c r="P151" i="97"/>
  <c r="O151" i="97"/>
  <c r="N151" i="97"/>
  <c r="M151" i="97"/>
  <c r="L151" i="97"/>
  <c r="K151" i="97"/>
  <c r="H151" i="97"/>
  <c r="D151" i="97"/>
  <c r="C151" i="97"/>
  <c r="B151" i="97"/>
  <c r="P150" i="97"/>
  <c r="O150" i="97"/>
  <c r="N150" i="97"/>
  <c r="M150" i="97"/>
  <c r="L150" i="97"/>
  <c r="K150" i="97"/>
  <c r="H150" i="97"/>
  <c r="D150" i="97"/>
  <c r="C150" i="97"/>
  <c r="B150" i="97"/>
  <c r="D149" i="97"/>
  <c r="C149" i="97"/>
  <c r="B149" i="97"/>
  <c r="O148" i="97"/>
  <c r="D148" i="97"/>
  <c r="C148" i="97"/>
  <c r="B148" i="97"/>
  <c r="P147" i="97"/>
  <c r="O147" i="97"/>
  <c r="N147" i="97"/>
  <c r="M147" i="97"/>
  <c r="L147" i="97"/>
  <c r="K147" i="97"/>
  <c r="H147" i="97"/>
  <c r="D147" i="97"/>
  <c r="C147" i="97"/>
  <c r="B147" i="97"/>
  <c r="P146" i="97"/>
  <c r="O146" i="97"/>
  <c r="N146" i="97"/>
  <c r="M146" i="97"/>
  <c r="L146" i="97"/>
  <c r="K146" i="97"/>
  <c r="H146" i="97"/>
  <c r="D146" i="97"/>
  <c r="C146" i="97"/>
  <c r="B146" i="97"/>
  <c r="P145" i="97"/>
  <c r="O145" i="97"/>
  <c r="N145" i="97"/>
  <c r="M145" i="97"/>
  <c r="L145" i="97"/>
  <c r="K145" i="97"/>
  <c r="H145" i="97"/>
  <c r="D145" i="97"/>
  <c r="C145" i="97"/>
  <c r="B145" i="97"/>
  <c r="N144" i="97"/>
  <c r="D144" i="97"/>
  <c r="C144" i="97"/>
  <c r="B144" i="97"/>
  <c r="P143" i="97"/>
  <c r="O143" i="97"/>
  <c r="N143" i="97"/>
  <c r="M143" i="97"/>
  <c r="L143" i="97"/>
  <c r="K143" i="97"/>
  <c r="H143" i="97"/>
  <c r="D143" i="97"/>
  <c r="C143" i="97"/>
  <c r="B143" i="97"/>
  <c r="P142" i="97"/>
  <c r="O142" i="97"/>
  <c r="N142" i="97"/>
  <c r="M142" i="97"/>
  <c r="L142" i="97"/>
  <c r="K142" i="97"/>
  <c r="H142" i="97"/>
  <c r="D142" i="97"/>
  <c r="C142" i="97"/>
  <c r="B142" i="97"/>
  <c r="P141" i="97"/>
  <c r="O141" i="97"/>
  <c r="N141" i="97"/>
  <c r="M141" i="97"/>
  <c r="L141" i="97"/>
  <c r="K141" i="97"/>
  <c r="H141" i="97"/>
  <c r="D141" i="97"/>
  <c r="C141" i="97"/>
  <c r="B141" i="97"/>
  <c r="P140" i="97"/>
  <c r="O140" i="97"/>
  <c r="N140" i="97"/>
  <c r="M140" i="97"/>
  <c r="L140" i="97"/>
  <c r="K140" i="97"/>
  <c r="H140" i="97"/>
  <c r="D140" i="97"/>
  <c r="C140" i="97"/>
  <c r="B140" i="97"/>
  <c r="P139" i="97"/>
  <c r="O139" i="97"/>
  <c r="N139" i="97"/>
  <c r="M139" i="97"/>
  <c r="L139" i="97"/>
  <c r="K139" i="97"/>
  <c r="H139" i="97"/>
  <c r="D139" i="97"/>
  <c r="C139" i="97"/>
  <c r="B139" i="97"/>
  <c r="P138" i="97"/>
  <c r="O138" i="97"/>
  <c r="N138" i="97"/>
  <c r="M138" i="97"/>
  <c r="L138" i="97"/>
  <c r="K138" i="97"/>
  <c r="H138" i="97"/>
  <c r="D138" i="97"/>
  <c r="C138" i="97"/>
  <c r="B138" i="97"/>
  <c r="O137" i="97"/>
  <c r="D137" i="97"/>
  <c r="C137" i="97"/>
  <c r="B137" i="97"/>
  <c r="D136" i="97"/>
  <c r="C136" i="97"/>
  <c r="B136" i="97"/>
  <c r="D135" i="97"/>
  <c r="C135" i="97"/>
  <c r="B135" i="97"/>
  <c r="N134" i="97"/>
  <c r="D134" i="97"/>
  <c r="C134" i="97"/>
  <c r="B134" i="97"/>
  <c r="O133" i="97"/>
  <c r="D133" i="97"/>
  <c r="C133" i="97"/>
  <c r="B133" i="97"/>
  <c r="P132" i="97"/>
  <c r="O132" i="97"/>
  <c r="N132" i="97"/>
  <c r="M132" i="97"/>
  <c r="L132" i="97"/>
  <c r="K132" i="97"/>
  <c r="H132" i="97"/>
  <c r="D132" i="97"/>
  <c r="C132" i="97"/>
  <c r="B132" i="97"/>
  <c r="N131" i="97"/>
  <c r="D131" i="97"/>
  <c r="C131" i="97"/>
  <c r="B131" i="97"/>
  <c r="D130" i="97"/>
  <c r="C130" i="97"/>
  <c r="B130" i="97"/>
  <c r="D129" i="97"/>
  <c r="C129" i="97"/>
  <c r="B129" i="97"/>
  <c r="D128" i="97"/>
  <c r="C128" i="97"/>
  <c r="B128" i="97"/>
  <c r="N127" i="97"/>
  <c r="D127" i="97"/>
  <c r="C127" i="97"/>
  <c r="B127" i="97"/>
  <c r="P126" i="97"/>
  <c r="O126" i="97"/>
  <c r="N126" i="97"/>
  <c r="M126" i="97"/>
  <c r="L126" i="97"/>
  <c r="K126" i="97"/>
  <c r="H126" i="97"/>
  <c r="D126" i="97"/>
  <c r="C126" i="97"/>
  <c r="B126" i="97"/>
  <c r="D125" i="97"/>
  <c r="C125" i="97"/>
  <c r="B125" i="97"/>
  <c r="P124" i="97"/>
  <c r="O124" i="97"/>
  <c r="N124" i="97"/>
  <c r="M124" i="97"/>
  <c r="L124" i="97"/>
  <c r="K124" i="97"/>
  <c r="H124" i="97"/>
  <c r="D124" i="97"/>
  <c r="C124" i="97"/>
  <c r="B124" i="97"/>
  <c r="P123" i="97"/>
  <c r="O123" i="97"/>
  <c r="N123" i="97"/>
  <c r="M123" i="97"/>
  <c r="L123" i="97"/>
  <c r="K123" i="97"/>
  <c r="H123" i="97"/>
  <c r="D123" i="97"/>
  <c r="C123" i="97"/>
  <c r="B123" i="97"/>
  <c r="P122" i="97"/>
  <c r="O122" i="97"/>
  <c r="N122" i="97"/>
  <c r="M122" i="97"/>
  <c r="L122" i="97"/>
  <c r="K122" i="97"/>
  <c r="H122" i="97"/>
  <c r="D122" i="97"/>
  <c r="C122" i="97"/>
  <c r="B122" i="97"/>
  <c r="P121" i="97"/>
  <c r="O121" i="97"/>
  <c r="N121" i="97"/>
  <c r="M121" i="97"/>
  <c r="L121" i="97"/>
  <c r="K121" i="97"/>
  <c r="H121" i="97"/>
  <c r="D121" i="97"/>
  <c r="C121" i="97"/>
  <c r="B121" i="97"/>
  <c r="P120" i="97"/>
  <c r="O120" i="97"/>
  <c r="N120" i="97"/>
  <c r="M120" i="97"/>
  <c r="L120" i="97"/>
  <c r="K120" i="97"/>
  <c r="H120" i="97"/>
  <c r="D120" i="97"/>
  <c r="C120" i="97"/>
  <c r="B120" i="97"/>
  <c r="P119" i="97"/>
  <c r="O119" i="97"/>
  <c r="N119" i="97"/>
  <c r="M119" i="97"/>
  <c r="L119" i="97"/>
  <c r="K119" i="97"/>
  <c r="H119" i="97"/>
  <c r="D119" i="97"/>
  <c r="C119" i="97"/>
  <c r="B119" i="97"/>
  <c r="N118" i="97"/>
  <c r="D118" i="97"/>
  <c r="C118" i="97"/>
  <c r="B118" i="97"/>
  <c r="O117" i="97"/>
  <c r="D117" i="97"/>
  <c r="C117" i="97"/>
  <c r="B117" i="97"/>
  <c r="D116" i="97"/>
  <c r="C116" i="97"/>
  <c r="B116" i="97"/>
  <c r="D115" i="97"/>
  <c r="C115" i="97"/>
  <c r="B115" i="97"/>
  <c r="P114" i="97"/>
  <c r="O114" i="97"/>
  <c r="N114" i="97"/>
  <c r="M114" i="97"/>
  <c r="L114" i="97"/>
  <c r="K114" i="97"/>
  <c r="H114" i="97"/>
  <c r="D114" i="97"/>
  <c r="C114" i="97"/>
  <c r="B114" i="97"/>
  <c r="P113" i="97"/>
  <c r="O113" i="97"/>
  <c r="N113" i="97"/>
  <c r="M113" i="97"/>
  <c r="L113" i="97"/>
  <c r="K113" i="97"/>
  <c r="H113" i="97"/>
  <c r="D113" i="97"/>
  <c r="C113" i="97"/>
  <c r="B113" i="97"/>
  <c r="P112" i="97"/>
  <c r="O112" i="97"/>
  <c r="N112" i="97"/>
  <c r="M112" i="97"/>
  <c r="L112" i="97"/>
  <c r="K112" i="97"/>
  <c r="H112" i="97"/>
  <c r="D112" i="97"/>
  <c r="C112" i="97"/>
  <c r="B112" i="97"/>
  <c r="P111" i="97"/>
  <c r="O111" i="97"/>
  <c r="N111" i="97"/>
  <c r="M111" i="97"/>
  <c r="L111" i="97"/>
  <c r="K111" i="97"/>
  <c r="H111" i="97"/>
  <c r="D111" i="97"/>
  <c r="C111" i="97"/>
  <c r="B111" i="97"/>
  <c r="P110" i="97"/>
  <c r="O110" i="97"/>
  <c r="N110" i="97"/>
  <c r="M110" i="97"/>
  <c r="L110" i="97"/>
  <c r="K110" i="97"/>
  <c r="H110" i="97"/>
  <c r="D110" i="97"/>
  <c r="C110" i="97"/>
  <c r="B110" i="97"/>
  <c r="P109" i="97"/>
  <c r="O109" i="97"/>
  <c r="N109" i="97"/>
  <c r="M109" i="97"/>
  <c r="L109" i="97"/>
  <c r="K109" i="97"/>
  <c r="H109" i="97"/>
  <c r="D109" i="97"/>
  <c r="C109" i="97"/>
  <c r="B109" i="97"/>
  <c r="P108" i="97"/>
  <c r="O108" i="97"/>
  <c r="N108" i="97"/>
  <c r="M108" i="97"/>
  <c r="L108" i="97"/>
  <c r="K108" i="97"/>
  <c r="H108" i="97"/>
  <c r="D108" i="97"/>
  <c r="C108" i="97"/>
  <c r="B108" i="97"/>
  <c r="P107" i="97"/>
  <c r="O107" i="97"/>
  <c r="N107" i="97"/>
  <c r="M107" i="97"/>
  <c r="L107" i="97"/>
  <c r="K107" i="97"/>
  <c r="H107" i="97"/>
  <c r="D107" i="97"/>
  <c r="C107" i="97"/>
  <c r="B107" i="97"/>
  <c r="P106" i="97"/>
  <c r="O106" i="97"/>
  <c r="N106" i="97"/>
  <c r="M106" i="97"/>
  <c r="L106" i="97"/>
  <c r="K106" i="97"/>
  <c r="H106" i="97"/>
  <c r="D106" i="97"/>
  <c r="C106" i="97"/>
  <c r="B106" i="97"/>
  <c r="P105" i="97"/>
  <c r="O105" i="97"/>
  <c r="N105" i="97"/>
  <c r="M105" i="97"/>
  <c r="L105" i="97"/>
  <c r="K105" i="97"/>
  <c r="H105" i="97"/>
  <c r="D105" i="97"/>
  <c r="C105" i="97"/>
  <c r="B105" i="97"/>
  <c r="P104" i="97"/>
  <c r="O104" i="97"/>
  <c r="N104" i="97"/>
  <c r="M104" i="97"/>
  <c r="L104" i="97"/>
  <c r="K104" i="97"/>
  <c r="H104" i="97"/>
  <c r="D104" i="97"/>
  <c r="C104" i="97"/>
  <c r="B104" i="97"/>
  <c r="P103" i="97"/>
  <c r="O103" i="97"/>
  <c r="N103" i="97"/>
  <c r="M103" i="97"/>
  <c r="L103" i="97"/>
  <c r="K103" i="97"/>
  <c r="H103" i="97"/>
  <c r="D103" i="97"/>
  <c r="C103" i="97"/>
  <c r="B103" i="97"/>
  <c r="P102" i="97"/>
  <c r="O102" i="97"/>
  <c r="N102" i="97"/>
  <c r="M102" i="97"/>
  <c r="L102" i="97"/>
  <c r="K102" i="97"/>
  <c r="H102" i="97"/>
  <c r="D102" i="97"/>
  <c r="C102" i="97"/>
  <c r="B102" i="97"/>
  <c r="P101" i="97"/>
  <c r="O101" i="97"/>
  <c r="N101" i="97"/>
  <c r="M101" i="97"/>
  <c r="L101" i="97"/>
  <c r="K101" i="97"/>
  <c r="H101" i="97"/>
  <c r="D101" i="97"/>
  <c r="C101" i="97"/>
  <c r="B101" i="97"/>
  <c r="P100" i="97"/>
  <c r="O100" i="97"/>
  <c r="N100" i="97"/>
  <c r="M100" i="97"/>
  <c r="L100" i="97"/>
  <c r="K100" i="97"/>
  <c r="H100" i="97"/>
  <c r="D100" i="97"/>
  <c r="C100" i="97"/>
  <c r="B100" i="97"/>
  <c r="P99" i="97"/>
  <c r="O99" i="97"/>
  <c r="N99" i="97"/>
  <c r="M99" i="97"/>
  <c r="L99" i="97"/>
  <c r="K99" i="97"/>
  <c r="H99" i="97"/>
  <c r="D99" i="97"/>
  <c r="C99" i="97"/>
  <c r="B99" i="97"/>
  <c r="P98" i="97"/>
  <c r="O98" i="97"/>
  <c r="N98" i="97"/>
  <c r="M98" i="97"/>
  <c r="L98" i="97"/>
  <c r="K98" i="97"/>
  <c r="H98" i="97"/>
  <c r="D98" i="97"/>
  <c r="C98" i="97"/>
  <c r="B98" i="97"/>
  <c r="P97" i="97"/>
  <c r="O97" i="97"/>
  <c r="N97" i="97"/>
  <c r="M97" i="97"/>
  <c r="L97" i="97"/>
  <c r="K97" i="97"/>
  <c r="H97" i="97"/>
  <c r="D97" i="97"/>
  <c r="C97" i="97"/>
  <c r="B97" i="97"/>
  <c r="P96" i="97"/>
  <c r="O96" i="97"/>
  <c r="N96" i="97"/>
  <c r="M96" i="97"/>
  <c r="L96" i="97"/>
  <c r="K96" i="97"/>
  <c r="H96" i="97"/>
  <c r="D96" i="97"/>
  <c r="C96" i="97"/>
  <c r="B96" i="97"/>
  <c r="P95" i="97"/>
  <c r="O95" i="97"/>
  <c r="N95" i="97"/>
  <c r="M95" i="97"/>
  <c r="L95" i="97"/>
  <c r="K95" i="97"/>
  <c r="H95" i="97"/>
  <c r="D95" i="97"/>
  <c r="C95" i="97"/>
  <c r="B95" i="97"/>
  <c r="P94" i="97"/>
  <c r="O94" i="97"/>
  <c r="N94" i="97"/>
  <c r="M94" i="97"/>
  <c r="L94" i="97"/>
  <c r="K94" i="97"/>
  <c r="H94" i="97"/>
  <c r="D94" i="97"/>
  <c r="C94" i="97"/>
  <c r="B94" i="97"/>
  <c r="P93" i="97"/>
  <c r="O93" i="97"/>
  <c r="N93" i="97"/>
  <c r="M93" i="97"/>
  <c r="L93" i="97"/>
  <c r="K93" i="97"/>
  <c r="H93" i="97"/>
  <c r="D93" i="97"/>
  <c r="C93" i="97"/>
  <c r="B93" i="97"/>
  <c r="P92" i="97"/>
  <c r="O92" i="97"/>
  <c r="N92" i="97"/>
  <c r="M92" i="97"/>
  <c r="L92" i="97"/>
  <c r="K92" i="97"/>
  <c r="H92" i="97"/>
  <c r="D92" i="97"/>
  <c r="C92" i="97"/>
  <c r="B92" i="97"/>
  <c r="P91" i="97"/>
  <c r="O91" i="97"/>
  <c r="N91" i="97"/>
  <c r="M91" i="97"/>
  <c r="L91" i="97"/>
  <c r="K91" i="97"/>
  <c r="H91" i="97"/>
  <c r="D91" i="97"/>
  <c r="C91" i="97"/>
  <c r="B91" i="97"/>
  <c r="P90" i="97"/>
  <c r="O90" i="97"/>
  <c r="N90" i="97"/>
  <c r="M90" i="97"/>
  <c r="L90" i="97"/>
  <c r="K90" i="97"/>
  <c r="H90" i="97"/>
  <c r="D90" i="97"/>
  <c r="C90" i="97"/>
  <c r="B90" i="97"/>
  <c r="D89" i="97"/>
  <c r="C89" i="97"/>
  <c r="B89" i="97"/>
  <c r="P88" i="97"/>
  <c r="O88" i="97"/>
  <c r="N88" i="97"/>
  <c r="M88" i="97"/>
  <c r="L88" i="97"/>
  <c r="K88" i="97"/>
  <c r="H88" i="97"/>
  <c r="D88" i="97"/>
  <c r="C88" i="97"/>
  <c r="B88" i="97"/>
  <c r="P87" i="97"/>
  <c r="O87" i="97"/>
  <c r="N87" i="97"/>
  <c r="M87" i="97"/>
  <c r="L87" i="97"/>
  <c r="K87" i="97"/>
  <c r="H87" i="97"/>
  <c r="D87" i="97"/>
  <c r="C87" i="97"/>
  <c r="B87" i="97"/>
  <c r="P86" i="97"/>
  <c r="O86" i="97"/>
  <c r="N86" i="97"/>
  <c r="M86" i="97"/>
  <c r="L86" i="97"/>
  <c r="K86" i="97"/>
  <c r="H86" i="97"/>
  <c r="D86" i="97"/>
  <c r="C86" i="97"/>
  <c r="B86" i="97"/>
  <c r="P85" i="97"/>
  <c r="O85" i="97"/>
  <c r="N85" i="97"/>
  <c r="M85" i="97"/>
  <c r="L85" i="97"/>
  <c r="K85" i="97"/>
  <c r="H85" i="97"/>
  <c r="D85" i="97"/>
  <c r="C85" i="97"/>
  <c r="B85" i="97"/>
  <c r="P84" i="97"/>
  <c r="O84" i="97"/>
  <c r="N84" i="97"/>
  <c r="M84" i="97"/>
  <c r="L84" i="97"/>
  <c r="K84" i="97"/>
  <c r="H84" i="97"/>
  <c r="D84" i="97"/>
  <c r="C84" i="97"/>
  <c r="B84" i="97"/>
  <c r="O83" i="97"/>
  <c r="D83" i="97"/>
  <c r="C83" i="97"/>
  <c r="B83" i="97"/>
  <c r="D82" i="97"/>
  <c r="C82" i="97"/>
  <c r="B82" i="97"/>
  <c r="P81" i="97"/>
  <c r="O81" i="97"/>
  <c r="N81" i="97"/>
  <c r="M81" i="97"/>
  <c r="L81" i="97"/>
  <c r="K81" i="97"/>
  <c r="H81" i="97"/>
  <c r="D81" i="97"/>
  <c r="C81" i="97"/>
  <c r="B81" i="97"/>
  <c r="P80" i="97"/>
  <c r="O80" i="97"/>
  <c r="N80" i="97"/>
  <c r="M80" i="97"/>
  <c r="L80" i="97"/>
  <c r="K80" i="97"/>
  <c r="H80" i="97"/>
  <c r="D80" i="97"/>
  <c r="C80" i="97"/>
  <c r="B80" i="97"/>
  <c r="P79" i="97"/>
  <c r="O79" i="97"/>
  <c r="N79" i="97"/>
  <c r="M79" i="97"/>
  <c r="L79" i="97"/>
  <c r="K79" i="97"/>
  <c r="H79" i="97"/>
  <c r="D79" i="97"/>
  <c r="C79" i="97"/>
  <c r="B79" i="97"/>
  <c r="P78" i="97"/>
  <c r="O78" i="97"/>
  <c r="N78" i="97"/>
  <c r="M78" i="97"/>
  <c r="L78" i="97"/>
  <c r="K78" i="97"/>
  <c r="H78" i="97"/>
  <c r="D78" i="97"/>
  <c r="C78" i="97"/>
  <c r="B78" i="97"/>
  <c r="P77" i="97"/>
  <c r="O77" i="97"/>
  <c r="N77" i="97"/>
  <c r="M77" i="97"/>
  <c r="L77" i="97"/>
  <c r="K77" i="97"/>
  <c r="H77" i="97"/>
  <c r="D77" i="97"/>
  <c r="C77" i="97"/>
  <c r="B77" i="97"/>
  <c r="P76" i="97"/>
  <c r="O76" i="97"/>
  <c r="N76" i="97"/>
  <c r="M76" i="97"/>
  <c r="L76" i="97"/>
  <c r="K76" i="97"/>
  <c r="H76" i="97"/>
  <c r="D76" i="97"/>
  <c r="C76" i="97"/>
  <c r="B76" i="97"/>
  <c r="P75" i="97"/>
  <c r="O75" i="97"/>
  <c r="N75" i="97"/>
  <c r="M75" i="97"/>
  <c r="L75" i="97"/>
  <c r="K75" i="97"/>
  <c r="H75" i="97"/>
  <c r="D75" i="97"/>
  <c r="C75" i="97"/>
  <c r="B75" i="97"/>
  <c r="P74" i="97"/>
  <c r="O74" i="97"/>
  <c r="N74" i="97"/>
  <c r="M74" i="97"/>
  <c r="L74" i="97"/>
  <c r="K74" i="97"/>
  <c r="H74" i="97"/>
  <c r="D74" i="97"/>
  <c r="C74" i="97"/>
  <c r="B74" i="97"/>
  <c r="P73" i="97"/>
  <c r="O73" i="97"/>
  <c r="N73" i="97"/>
  <c r="M73" i="97"/>
  <c r="L73" i="97"/>
  <c r="K73" i="97"/>
  <c r="H73" i="97"/>
  <c r="D73" i="97"/>
  <c r="C73" i="97"/>
  <c r="B73" i="97"/>
  <c r="P72" i="97"/>
  <c r="O72" i="97"/>
  <c r="N72" i="97"/>
  <c r="M72" i="97"/>
  <c r="L72" i="97"/>
  <c r="K72" i="97"/>
  <c r="H72" i="97"/>
  <c r="D72" i="97"/>
  <c r="C72" i="97"/>
  <c r="B72" i="97"/>
  <c r="P71" i="97"/>
  <c r="O71" i="97"/>
  <c r="N71" i="97"/>
  <c r="M71" i="97"/>
  <c r="L71" i="97"/>
  <c r="K71" i="97"/>
  <c r="H71" i="97"/>
  <c r="D71" i="97"/>
  <c r="C71" i="97"/>
  <c r="B71" i="97"/>
  <c r="P70" i="97"/>
  <c r="O70" i="97"/>
  <c r="N70" i="97"/>
  <c r="M70" i="97"/>
  <c r="L70" i="97"/>
  <c r="K70" i="97"/>
  <c r="H70" i="97"/>
  <c r="D70" i="97"/>
  <c r="C70" i="97"/>
  <c r="B70" i="97"/>
  <c r="P69" i="97"/>
  <c r="O69" i="97"/>
  <c r="N69" i="97"/>
  <c r="M69" i="97"/>
  <c r="L69" i="97"/>
  <c r="K69" i="97"/>
  <c r="H69" i="97"/>
  <c r="D69" i="97"/>
  <c r="C69" i="97"/>
  <c r="B69" i="97"/>
  <c r="P68" i="97"/>
  <c r="O68" i="97"/>
  <c r="N68" i="97"/>
  <c r="M68" i="97"/>
  <c r="L68" i="97"/>
  <c r="K68" i="97"/>
  <c r="H68" i="97"/>
  <c r="D68" i="97"/>
  <c r="C68" i="97"/>
  <c r="B68" i="97"/>
  <c r="P67" i="97"/>
  <c r="O67" i="97"/>
  <c r="N67" i="97"/>
  <c r="M67" i="97"/>
  <c r="L67" i="97"/>
  <c r="K67" i="97"/>
  <c r="H67" i="97"/>
  <c r="D67" i="97"/>
  <c r="C67" i="97"/>
  <c r="B67" i="97"/>
  <c r="P66" i="97"/>
  <c r="O66" i="97"/>
  <c r="N66" i="97"/>
  <c r="M66" i="97"/>
  <c r="L66" i="97"/>
  <c r="K66" i="97"/>
  <c r="H66" i="97"/>
  <c r="D66" i="97"/>
  <c r="C66" i="97"/>
  <c r="B66" i="97"/>
  <c r="P65" i="97"/>
  <c r="O65" i="97"/>
  <c r="N65" i="97"/>
  <c r="M65" i="97"/>
  <c r="L65" i="97"/>
  <c r="K65" i="97"/>
  <c r="H65" i="97"/>
  <c r="D65" i="97"/>
  <c r="C65" i="97"/>
  <c r="B65" i="97"/>
  <c r="P64" i="97"/>
  <c r="O64" i="97"/>
  <c r="N64" i="97"/>
  <c r="M64" i="97"/>
  <c r="L64" i="97"/>
  <c r="K64" i="97"/>
  <c r="H64" i="97"/>
  <c r="D64" i="97"/>
  <c r="C64" i="97"/>
  <c r="B64" i="97"/>
  <c r="P63" i="97"/>
  <c r="O63" i="97"/>
  <c r="N63" i="97"/>
  <c r="M63" i="97"/>
  <c r="L63" i="97"/>
  <c r="K63" i="97"/>
  <c r="H63" i="97"/>
  <c r="D63" i="97"/>
  <c r="C63" i="97"/>
  <c r="B63" i="97"/>
  <c r="P62" i="97"/>
  <c r="O62" i="97"/>
  <c r="N62" i="97"/>
  <c r="M62" i="97"/>
  <c r="L62" i="97"/>
  <c r="K62" i="97"/>
  <c r="H62" i="97"/>
  <c r="D62" i="97"/>
  <c r="C62" i="97"/>
  <c r="B62" i="97"/>
  <c r="P61" i="97"/>
  <c r="O61" i="97"/>
  <c r="N61" i="97"/>
  <c r="M61" i="97"/>
  <c r="L61" i="97"/>
  <c r="K61" i="97"/>
  <c r="H61" i="97"/>
  <c r="D61" i="97"/>
  <c r="C61" i="97"/>
  <c r="B61" i="97"/>
  <c r="P60" i="97"/>
  <c r="O60" i="97"/>
  <c r="N60" i="97"/>
  <c r="M60" i="97"/>
  <c r="L60" i="97"/>
  <c r="K60" i="97"/>
  <c r="H60" i="97"/>
  <c r="D60" i="97"/>
  <c r="C60" i="97"/>
  <c r="B60" i="97"/>
  <c r="P59" i="97"/>
  <c r="O59" i="97"/>
  <c r="N59" i="97"/>
  <c r="M59" i="97"/>
  <c r="L59" i="97"/>
  <c r="K59" i="97"/>
  <c r="H59" i="97"/>
  <c r="D59" i="97"/>
  <c r="C59" i="97"/>
  <c r="B59" i="97"/>
  <c r="P58" i="97"/>
  <c r="O58" i="97"/>
  <c r="N58" i="97"/>
  <c r="M58" i="97"/>
  <c r="L58" i="97"/>
  <c r="K58" i="97"/>
  <c r="H58" i="97"/>
  <c r="D58" i="97"/>
  <c r="C58" i="97"/>
  <c r="B58" i="97"/>
  <c r="P57" i="97"/>
  <c r="O57" i="97"/>
  <c r="N57" i="97"/>
  <c r="M57" i="97"/>
  <c r="L57" i="97"/>
  <c r="K57" i="97"/>
  <c r="H57" i="97"/>
  <c r="D57" i="97"/>
  <c r="C57" i="97"/>
  <c r="B57" i="97"/>
  <c r="P56" i="97"/>
  <c r="O56" i="97"/>
  <c r="N56" i="97"/>
  <c r="M56" i="97"/>
  <c r="L56" i="97"/>
  <c r="K56" i="97"/>
  <c r="H56" i="97"/>
  <c r="D56" i="97"/>
  <c r="C56" i="97"/>
  <c r="B56" i="97"/>
  <c r="P55" i="97"/>
  <c r="O55" i="97"/>
  <c r="N55" i="97"/>
  <c r="M55" i="97"/>
  <c r="L55" i="97"/>
  <c r="K55" i="97"/>
  <c r="H55" i="97"/>
  <c r="D55" i="97"/>
  <c r="C55" i="97"/>
  <c r="B55" i="97"/>
  <c r="P54" i="97"/>
  <c r="O54" i="97"/>
  <c r="N54" i="97"/>
  <c r="M54" i="97"/>
  <c r="L54" i="97"/>
  <c r="K54" i="97"/>
  <c r="H54" i="97"/>
  <c r="D54" i="97"/>
  <c r="C54" i="97"/>
  <c r="B54" i="97"/>
  <c r="P53" i="97"/>
  <c r="O53" i="97"/>
  <c r="N53" i="97"/>
  <c r="M53" i="97"/>
  <c r="L53" i="97"/>
  <c r="K53" i="97"/>
  <c r="H53" i="97"/>
  <c r="D53" i="97"/>
  <c r="C53" i="97"/>
  <c r="B53" i="97"/>
  <c r="P52" i="97"/>
  <c r="O52" i="97"/>
  <c r="N52" i="97"/>
  <c r="M52" i="97"/>
  <c r="L52" i="97"/>
  <c r="K52" i="97"/>
  <c r="H52" i="97"/>
  <c r="D52" i="97"/>
  <c r="C52" i="97"/>
  <c r="B52" i="97"/>
  <c r="P51" i="97"/>
  <c r="O51" i="97"/>
  <c r="N51" i="97"/>
  <c r="M51" i="97"/>
  <c r="L51" i="97"/>
  <c r="K51" i="97"/>
  <c r="H51" i="97"/>
  <c r="D51" i="97"/>
  <c r="C51" i="97"/>
  <c r="B51" i="97"/>
  <c r="P50" i="97"/>
  <c r="O50" i="97"/>
  <c r="N50" i="97"/>
  <c r="M50" i="97"/>
  <c r="L50" i="97"/>
  <c r="K50" i="97"/>
  <c r="H50" i="97"/>
  <c r="D50" i="97"/>
  <c r="C50" i="97"/>
  <c r="B50" i="97"/>
  <c r="P49" i="97"/>
  <c r="O49" i="97"/>
  <c r="N49" i="97"/>
  <c r="M49" i="97"/>
  <c r="L49" i="97"/>
  <c r="K49" i="97"/>
  <c r="H49" i="97"/>
  <c r="D49" i="97"/>
  <c r="C49" i="97"/>
  <c r="B49" i="97"/>
  <c r="O48" i="97"/>
  <c r="D48" i="97"/>
  <c r="C48" i="97"/>
  <c r="B48" i="97"/>
  <c r="P47" i="97"/>
  <c r="O47" i="97"/>
  <c r="N47" i="97"/>
  <c r="M47" i="97"/>
  <c r="L47" i="97"/>
  <c r="K47" i="97"/>
  <c r="H47" i="97"/>
  <c r="D47" i="97"/>
  <c r="C47" i="97"/>
  <c r="B47" i="97"/>
  <c r="P46" i="97"/>
  <c r="O46" i="97"/>
  <c r="N46" i="97"/>
  <c r="M46" i="97"/>
  <c r="L46" i="97"/>
  <c r="K46" i="97"/>
  <c r="H46" i="97"/>
  <c r="D46" i="97"/>
  <c r="C46" i="97"/>
  <c r="B46" i="97"/>
  <c r="D45" i="97"/>
  <c r="C45" i="97"/>
  <c r="B45" i="97"/>
  <c r="P44" i="97"/>
  <c r="O44" i="97"/>
  <c r="N44" i="97"/>
  <c r="M44" i="97"/>
  <c r="L44" i="97"/>
  <c r="K44" i="97"/>
  <c r="H44" i="97"/>
  <c r="D44" i="97"/>
  <c r="C44" i="97"/>
  <c r="B44" i="97"/>
  <c r="P43" i="97"/>
  <c r="O43" i="97"/>
  <c r="N43" i="97"/>
  <c r="M43" i="97"/>
  <c r="L43" i="97"/>
  <c r="K43" i="97"/>
  <c r="H43" i="97"/>
  <c r="D43" i="97"/>
  <c r="C43" i="97"/>
  <c r="B43" i="97"/>
  <c r="P42" i="97"/>
  <c r="O42" i="97"/>
  <c r="N42" i="97"/>
  <c r="M42" i="97"/>
  <c r="L42" i="97"/>
  <c r="K42" i="97"/>
  <c r="H42" i="97"/>
  <c r="D42" i="97"/>
  <c r="C42" i="97"/>
  <c r="B42" i="97"/>
  <c r="P41" i="97"/>
  <c r="O41" i="97"/>
  <c r="N41" i="97"/>
  <c r="M41" i="97"/>
  <c r="L41" i="97"/>
  <c r="K41" i="97"/>
  <c r="H41" i="97"/>
  <c r="D41" i="97"/>
  <c r="C41" i="97"/>
  <c r="B41" i="97"/>
  <c r="P40" i="97"/>
  <c r="O40" i="97"/>
  <c r="N40" i="97"/>
  <c r="M40" i="97"/>
  <c r="L40" i="97"/>
  <c r="K40" i="97"/>
  <c r="H40" i="97"/>
  <c r="D40" i="97"/>
  <c r="C40" i="97"/>
  <c r="B40" i="97"/>
  <c r="P39" i="97"/>
  <c r="O39" i="97"/>
  <c r="N39" i="97"/>
  <c r="M39" i="97"/>
  <c r="L39" i="97"/>
  <c r="K39" i="97"/>
  <c r="H39" i="97"/>
  <c r="D39" i="97"/>
  <c r="C39" i="97"/>
  <c r="B39" i="97"/>
  <c r="P38" i="97"/>
  <c r="O38" i="97"/>
  <c r="N38" i="97"/>
  <c r="M38" i="97"/>
  <c r="L38" i="97"/>
  <c r="K38" i="97"/>
  <c r="H38" i="97"/>
  <c r="D38" i="97"/>
  <c r="C38" i="97"/>
  <c r="B38" i="97"/>
  <c r="P37" i="97"/>
  <c r="O37" i="97"/>
  <c r="N37" i="97"/>
  <c r="M37" i="97"/>
  <c r="L37" i="97"/>
  <c r="K37" i="97"/>
  <c r="H37" i="97"/>
  <c r="D37" i="97"/>
  <c r="C37" i="97"/>
  <c r="B37" i="97"/>
  <c r="P36" i="97"/>
  <c r="O36" i="97"/>
  <c r="N36" i="97"/>
  <c r="M36" i="97"/>
  <c r="L36" i="97"/>
  <c r="K36" i="97"/>
  <c r="H36" i="97"/>
  <c r="D36" i="97"/>
  <c r="C36" i="97"/>
  <c r="B36" i="97"/>
  <c r="P35" i="97"/>
  <c r="O35" i="97"/>
  <c r="N35" i="97"/>
  <c r="M35" i="97"/>
  <c r="L35" i="97"/>
  <c r="K35" i="97"/>
  <c r="H35" i="97"/>
  <c r="D35" i="97"/>
  <c r="C35" i="97"/>
  <c r="B35" i="97"/>
  <c r="P34" i="97"/>
  <c r="O34" i="97"/>
  <c r="N34" i="97"/>
  <c r="M34" i="97"/>
  <c r="L34" i="97"/>
  <c r="K34" i="97"/>
  <c r="H34" i="97"/>
  <c r="D34" i="97"/>
  <c r="C34" i="97"/>
  <c r="B34" i="97"/>
  <c r="P33" i="97"/>
  <c r="O33" i="97"/>
  <c r="N33" i="97"/>
  <c r="M33" i="97"/>
  <c r="L33" i="97"/>
  <c r="K33" i="97"/>
  <c r="H33" i="97"/>
  <c r="D33" i="97"/>
  <c r="C33" i="97"/>
  <c r="B33" i="97"/>
  <c r="P32" i="97"/>
  <c r="O32" i="97"/>
  <c r="N32" i="97"/>
  <c r="M32" i="97"/>
  <c r="L32" i="97"/>
  <c r="K32" i="97"/>
  <c r="H32" i="97"/>
  <c r="D32" i="97"/>
  <c r="C32" i="97"/>
  <c r="B32" i="97"/>
  <c r="O31" i="97"/>
  <c r="H31" i="97"/>
  <c r="D31" i="97"/>
  <c r="C31" i="97"/>
  <c r="B31" i="97"/>
  <c r="L30" i="97"/>
  <c r="D30" i="97"/>
  <c r="C30" i="97"/>
  <c r="B30" i="97"/>
  <c r="O29" i="97"/>
  <c r="D29" i="97"/>
  <c r="C29" i="97"/>
  <c r="B29" i="97"/>
  <c r="P28" i="97"/>
  <c r="O28" i="97"/>
  <c r="N28" i="97"/>
  <c r="M28" i="97"/>
  <c r="L28" i="97"/>
  <c r="K28" i="97"/>
  <c r="H28" i="97"/>
  <c r="D28" i="97"/>
  <c r="C28" i="97"/>
  <c r="B28" i="97"/>
  <c r="P27" i="97"/>
  <c r="O27" i="97"/>
  <c r="N27" i="97"/>
  <c r="M27" i="97"/>
  <c r="L27" i="97"/>
  <c r="K27" i="97"/>
  <c r="H27" i="97"/>
  <c r="D27" i="97"/>
  <c r="C27" i="97"/>
  <c r="B27" i="97"/>
  <c r="L26" i="97"/>
  <c r="D26" i="97"/>
  <c r="C26" i="97"/>
  <c r="B26" i="97"/>
  <c r="P25" i="97"/>
  <c r="O25" i="97"/>
  <c r="N25" i="97"/>
  <c r="M25" i="97"/>
  <c r="L25" i="97"/>
  <c r="K25" i="97"/>
  <c r="H25" i="97"/>
  <c r="D25" i="97"/>
  <c r="C25" i="97"/>
  <c r="B25" i="97"/>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O14" i="97"/>
  <c r="N14" i="97"/>
  <c r="M14" i="97"/>
  <c r="L14" i="97"/>
  <c r="K14" i="97"/>
  <c r="H14" i="97"/>
  <c r="D14" i="97"/>
  <c r="C14" i="97"/>
  <c r="B14" i="97"/>
  <c r="P75" i="98"/>
  <c r="O75" i="98"/>
  <c r="N75" i="98"/>
  <c r="M75" i="98"/>
  <c r="L75" i="98"/>
  <c r="K75" i="98"/>
  <c r="H75" i="98"/>
  <c r="D75" i="98"/>
  <c r="C75" i="98"/>
  <c r="B75" i="98"/>
  <c r="P74" i="98"/>
  <c r="O74" i="98"/>
  <c r="N74" i="98"/>
  <c r="M74" i="98"/>
  <c r="L74" i="98"/>
  <c r="K74" i="98"/>
  <c r="H74" i="98"/>
  <c r="D74" i="98"/>
  <c r="C74" i="98"/>
  <c r="B74" i="98"/>
  <c r="P73" i="98"/>
  <c r="O73" i="98"/>
  <c r="N73" i="98"/>
  <c r="M73" i="98"/>
  <c r="L73" i="98"/>
  <c r="K73" i="98"/>
  <c r="H73" i="98"/>
  <c r="D73" i="98"/>
  <c r="C73" i="98"/>
  <c r="B73" i="98"/>
  <c r="P72" i="98"/>
  <c r="O72" i="98"/>
  <c r="N72" i="98"/>
  <c r="M72" i="98"/>
  <c r="L72" i="98"/>
  <c r="K72" i="98"/>
  <c r="H72" i="98"/>
  <c r="D72" i="98"/>
  <c r="C72" i="98"/>
  <c r="B72" i="98"/>
  <c r="P71" i="98"/>
  <c r="O71" i="98"/>
  <c r="N71" i="98"/>
  <c r="M71" i="98"/>
  <c r="L71" i="98"/>
  <c r="K71" i="98"/>
  <c r="H71" i="98"/>
  <c r="D71" i="98"/>
  <c r="C71" i="98"/>
  <c r="B71" i="98"/>
  <c r="P70" i="98"/>
  <c r="O70" i="98"/>
  <c r="N70" i="98"/>
  <c r="M70" i="98"/>
  <c r="L70" i="98"/>
  <c r="K70" i="98"/>
  <c r="H70" i="98"/>
  <c r="D70" i="98"/>
  <c r="C70" i="98"/>
  <c r="B70" i="98"/>
  <c r="P69" i="98"/>
  <c r="O69" i="98"/>
  <c r="N69" i="98"/>
  <c r="M69" i="98"/>
  <c r="L69" i="98"/>
  <c r="K69" i="98"/>
  <c r="H69" i="98"/>
  <c r="D69" i="98"/>
  <c r="C69" i="98"/>
  <c r="B69" i="98"/>
  <c r="P68" i="98"/>
  <c r="O68" i="98"/>
  <c r="N68" i="98"/>
  <c r="M68" i="98"/>
  <c r="L68" i="98"/>
  <c r="K68" i="98"/>
  <c r="H68" i="98"/>
  <c r="D68" i="98"/>
  <c r="C68" i="98"/>
  <c r="B68" i="98"/>
  <c r="P67" i="98"/>
  <c r="O67" i="98"/>
  <c r="N67" i="98"/>
  <c r="M67" i="98"/>
  <c r="L67" i="98"/>
  <c r="K67" i="98"/>
  <c r="H67" i="98"/>
  <c r="D67" i="98"/>
  <c r="C67" i="98"/>
  <c r="B67" i="98"/>
  <c r="P66" i="98"/>
  <c r="O66" i="98"/>
  <c r="N66" i="98"/>
  <c r="M66" i="98"/>
  <c r="L66" i="98"/>
  <c r="K66" i="98"/>
  <c r="H66" i="98"/>
  <c r="D66" i="98"/>
  <c r="C66" i="98"/>
  <c r="B66" i="98"/>
  <c r="P65" i="98"/>
  <c r="O65" i="98"/>
  <c r="N65" i="98"/>
  <c r="M65" i="98"/>
  <c r="L65" i="98"/>
  <c r="K65" i="98"/>
  <c r="H65" i="98"/>
  <c r="D65" i="98"/>
  <c r="C65" i="98"/>
  <c r="B65" i="98"/>
  <c r="P64" i="98"/>
  <c r="O64" i="98"/>
  <c r="N64" i="98"/>
  <c r="M64" i="98"/>
  <c r="L64" i="98"/>
  <c r="K64" i="98"/>
  <c r="H64" i="98"/>
  <c r="D64" i="98"/>
  <c r="C64" i="98"/>
  <c r="B64" i="98"/>
  <c r="P63" i="98"/>
  <c r="O63" i="98"/>
  <c r="N63" i="98"/>
  <c r="M63" i="98"/>
  <c r="L63" i="98"/>
  <c r="K63" i="98"/>
  <c r="H63" i="98"/>
  <c r="D63" i="98"/>
  <c r="C63" i="98"/>
  <c r="B63" i="98"/>
  <c r="P62" i="98"/>
  <c r="O62" i="98"/>
  <c r="N62" i="98"/>
  <c r="M62" i="98"/>
  <c r="L62" i="98"/>
  <c r="K62" i="98"/>
  <c r="H62" i="98"/>
  <c r="D62" i="98"/>
  <c r="C62" i="98"/>
  <c r="B62" i="98"/>
  <c r="P61" i="98"/>
  <c r="O61" i="98"/>
  <c r="N61" i="98"/>
  <c r="M61" i="98"/>
  <c r="L61" i="98"/>
  <c r="K61" i="98"/>
  <c r="H61" i="98"/>
  <c r="D61" i="98"/>
  <c r="C61" i="98"/>
  <c r="B61" i="98"/>
  <c r="P60" i="98"/>
  <c r="O60" i="98"/>
  <c r="N60" i="98"/>
  <c r="M60" i="98"/>
  <c r="L60" i="98"/>
  <c r="K60" i="98"/>
  <c r="H60" i="98"/>
  <c r="D60" i="98"/>
  <c r="C60" i="98"/>
  <c r="B60" i="98"/>
  <c r="P59" i="98"/>
  <c r="O59" i="98"/>
  <c r="N59" i="98"/>
  <c r="M59" i="98"/>
  <c r="L59" i="98"/>
  <c r="K59" i="98"/>
  <c r="H59" i="98"/>
  <c r="D59" i="98"/>
  <c r="C59" i="98"/>
  <c r="B59" i="98"/>
  <c r="P58" i="98"/>
  <c r="O58" i="98"/>
  <c r="N58" i="98"/>
  <c r="M58" i="98"/>
  <c r="L58" i="98"/>
  <c r="K58" i="98"/>
  <c r="H58" i="98"/>
  <c r="D58" i="98"/>
  <c r="C58" i="98"/>
  <c r="B58" i="98"/>
  <c r="P57" i="98"/>
  <c r="O57" i="98"/>
  <c r="N57" i="98"/>
  <c r="M57" i="98"/>
  <c r="L57" i="98"/>
  <c r="K57" i="98"/>
  <c r="H57" i="98"/>
  <c r="D57" i="98"/>
  <c r="C57" i="98"/>
  <c r="B57" i="98"/>
  <c r="P56" i="98"/>
  <c r="O56" i="98"/>
  <c r="N56" i="98"/>
  <c r="M56" i="98"/>
  <c r="L56" i="98"/>
  <c r="K56" i="98"/>
  <c r="H56" i="98"/>
  <c r="D56" i="98"/>
  <c r="C56" i="98"/>
  <c r="B56" i="98"/>
  <c r="P55" i="98"/>
  <c r="O55" i="98"/>
  <c r="N55" i="98"/>
  <c r="M55" i="98"/>
  <c r="L55" i="98"/>
  <c r="K55" i="98"/>
  <c r="H55" i="98"/>
  <c r="D55" i="98"/>
  <c r="C55" i="98"/>
  <c r="B55" i="98"/>
  <c r="P54" i="98"/>
  <c r="O54" i="98"/>
  <c r="N54" i="98"/>
  <c r="M54" i="98"/>
  <c r="L54" i="98"/>
  <c r="K54" i="98"/>
  <c r="H54" i="98"/>
  <c r="D54" i="98"/>
  <c r="C54" i="98"/>
  <c r="B54" i="98"/>
  <c r="P53" i="98"/>
  <c r="O53" i="98"/>
  <c r="N53" i="98"/>
  <c r="M53" i="98"/>
  <c r="L53" i="98"/>
  <c r="K53" i="98"/>
  <c r="H53" i="98"/>
  <c r="D53" i="98"/>
  <c r="C53" i="98"/>
  <c r="B53" i="98"/>
  <c r="P52" i="98"/>
  <c r="O52" i="98"/>
  <c r="N52" i="98"/>
  <c r="M52" i="98"/>
  <c r="L52" i="98"/>
  <c r="K52" i="98"/>
  <c r="H52" i="98"/>
  <c r="D52" i="98"/>
  <c r="C52" i="98"/>
  <c r="B52" i="98"/>
  <c r="P51" i="98"/>
  <c r="O51" i="98"/>
  <c r="N51" i="98"/>
  <c r="M51" i="98"/>
  <c r="L51" i="98"/>
  <c r="K51" i="98"/>
  <c r="H51" i="98"/>
  <c r="D51" i="98"/>
  <c r="C51" i="98"/>
  <c r="B51" i="98"/>
  <c r="P50" i="98"/>
  <c r="O50" i="98"/>
  <c r="N50" i="98"/>
  <c r="M50" i="98"/>
  <c r="L50" i="98"/>
  <c r="K50" i="98"/>
  <c r="H50" i="98"/>
  <c r="D50" i="98"/>
  <c r="C50" i="98"/>
  <c r="B50" i="98"/>
  <c r="P49" i="98"/>
  <c r="O49" i="98"/>
  <c r="N49" i="98"/>
  <c r="M49" i="98"/>
  <c r="L49" i="98"/>
  <c r="K49" i="98"/>
  <c r="H49" i="98"/>
  <c r="D49" i="98"/>
  <c r="C49" i="98"/>
  <c r="B49" i="98"/>
  <c r="P48" i="98"/>
  <c r="O48" i="98"/>
  <c r="N48" i="98"/>
  <c r="M48" i="98"/>
  <c r="L48" i="98"/>
  <c r="K48" i="98"/>
  <c r="H48" i="98"/>
  <c r="D48" i="98"/>
  <c r="C48" i="98"/>
  <c r="B48" i="98"/>
  <c r="P47" i="98"/>
  <c r="O47" i="98"/>
  <c r="N47" i="98"/>
  <c r="M47" i="98"/>
  <c r="L47" i="98"/>
  <c r="K47" i="98"/>
  <c r="H47" i="98"/>
  <c r="D47" i="98"/>
  <c r="C47" i="98"/>
  <c r="B47" i="98"/>
  <c r="P46" i="98"/>
  <c r="O46" i="98"/>
  <c r="N46" i="98"/>
  <c r="M46" i="98"/>
  <c r="L46" i="98"/>
  <c r="K46" i="98"/>
  <c r="H46" i="98"/>
  <c r="D46" i="98"/>
  <c r="C46" i="98"/>
  <c r="B46" i="98"/>
  <c r="P45" i="98"/>
  <c r="O45" i="98"/>
  <c r="N45" i="98"/>
  <c r="M45" i="98"/>
  <c r="L45" i="98"/>
  <c r="K45" i="98"/>
  <c r="H45" i="98"/>
  <c r="D45" i="98"/>
  <c r="C45" i="98"/>
  <c r="B45" i="98"/>
  <c r="P44" i="98"/>
  <c r="O44" i="98"/>
  <c r="N44" i="98"/>
  <c r="M44" i="98"/>
  <c r="L44" i="98"/>
  <c r="K44" i="98"/>
  <c r="H44" i="98"/>
  <c r="D44" i="98"/>
  <c r="C44" i="98"/>
  <c r="B44" i="98"/>
  <c r="P43" i="98"/>
  <c r="O43" i="98"/>
  <c r="N43" i="98"/>
  <c r="M43" i="98"/>
  <c r="L43" i="98"/>
  <c r="K43" i="98"/>
  <c r="H43" i="98"/>
  <c r="D43" i="98"/>
  <c r="C43" i="98"/>
  <c r="B43" i="98"/>
  <c r="P42" i="98"/>
  <c r="O42" i="98"/>
  <c r="N42" i="98"/>
  <c r="M42" i="98"/>
  <c r="L42" i="98"/>
  <c r="K42" i="98"/>
  <c r="H42" i="98"/>
  <c r="D42" i="98"/>
  <c r="C42" i="98"/>
  <c r="B42" i="98"/>
  <c r="P41" i="98"/>
  <c r="O41" i="98"/>
  <c r="N41" i="98"/>
  <c r="M41" i="98"/>
  <c r="L41" i="98"/>
  <c r="K41" i="98"/>
  <c r="H41" i="98"/>
  <c r="D41" i="98"/>
  <c r="C41" i="98"/>
  <c r="B41" i="98"/>
  <c r="P40" i="98"/>
  <c r="O40" i="98"/>
  <c r="N40" i="98"/>
  <c r="M40" i="98"/>
  <c r="L40" i="98"/>
  <c r="K40" i="98"/>
  <c r="H40" i="98"/>
  <c r="D40" i="98"/>
  <c r="C40" i="98"/>
  <c r="B40" i="98"/>
  <c r="P39" i="98"/>
  <c r="O39" i="98"/>
  <c r="N39" i="98"/>
  <c r="M39" i="98"/>
  <c r="L39" i="98"/>
  <c r="K39" i="98"/>
  <c r="H39" i="98"/>
  <c r="D39" i="98"/>
  <c r="C39" i="98"/>
  <c r="B39" i="98"/>
  <c r="P38" i="98"/>
  <c r="O38" i="98"/>
  <c r="N38" i="98"/>
  <c r="M38" i="98"/>
  <c r="L38" i="98"/>
  <c r="K38" i="98"/>
  <c r="H38" i="98"/>
  <c r="D38" i="98"/>
  <c r="C38" i="98"/>
  <c r="B38" i="98"/>
  <c r="P37" i="98"/>
  <c r="O37" i="98"/>
  <c r="N37" i="98"/>
  <c r="M37" i="98"/>
  <c r="L37" i="98"/>
  <c r="K37" i="98"/>
  <c r="H37" i="98"/>
  <c r="D37" i="98"/>
  <c r="C37" i="98"/>
  <c r="B37" i="98"/>
  <c r="P36" i="98"/>
  <c r="O36" i="98"/>
  <c r="N36" i="98"/>
  <c r="M36" i="98"/>
  <c r="L36" i="98"/>
  <c r="K36" i="98"/>
  <c r="H36" i="98"/>
  <c r="D36" i="98"/>
  <c r="C36" i="98"/>
  <c r="B36" i="98"/>
  <c r="P35" i="98"/>
  <c r="O35" i="98"/>
  <c r="N35" i="98"/>
  <c r="M35" i="98"/>
  <c r="L35" i="98"/>
  <c r="K35" i="98"/>
  <c r="H35" i="98"/>
  <c r="D35" i="98"/>
  <c r="C35" i="98"/>
  <c r="B35" i="98"/>
  <c r="P34" i="98"/>
  <c r="O34" i="98"/>
  <c r="N34" i="98"/>
  <c r="M34" i="98"/>
  <c r="L34" i="98"/>
  <c r="K34" i="98"/>
  <c r="H34" i="98"/>
  <c r="D34" i="98"/>
  <c r="C34" i="98"/>
  <c r="B34" i="98"/>
  <c r="P33" i="98"/>
  <c r="O33" i="98"/>
  <c r="N33" i="98"/>
  <c r="M33" i="98"/>
  <c r="L33" i="98"/>
  <c r="K33" i="98"/>
  <c r="H33" i="98"/>
  <c r="D33" i="98"/>
  <c r="C33" i="98"/>
  <c r="B33" i="98"/>
  <c r="P32" i="98"/>
  <c r="O32" i="98"/>
  <c r="N32" i="98"/>
  <c r="M32" i="98"/>
  <c r="L32" i="98"/>
  <c r="K32" i="98"/>
  <c r="H32" i="98"/>
  <c r="D32" i="98"/>
  <c r="C32" i="98"/>
  <c r="B32" i="98"/>
  <c r="P31" i="98"/>
  <c r="O31" i="98"/>
  <c r="N31" i="98"/>
  <c r="M31" i="98"/>
  <c r="L31" i="98"/>
  <c r="K31" i="98"/>
  <c r="H31" i="98"/>
  <c r="D31" i="98"/>
  <c r="C31" i="98"/>
  <c r="B31" i="98"/>
  <c r="P30" i="98"/>
  <c r="O30" i="98"/>
  <c r="N30" i="98"/>
  <c r="M30" i="98"/>
  <c r="L30" i="98"/>
  <c r="K30" i="98"/>
  <c r="H30" i="98"/>
  <c r="D30" i="98"/>
  <c r="C30" i="98"/>
  <c r="B30" i="98"/>
  <c r="P29" i="98"/>
  <c r="O29" i="98"/>
  <c r="N29" i="98"/>
  <c r="M29" i="98"/>
  <c r="L29" i="98"/>
  <c r="K29" i="98"/>
  <c r="H29" i="98"/>
  <c r="D29" i="98"/>
  <c r="C29" i="98"/>
  <c r="B29" i="98"/>
  <c r="P28" i="98"/>
  <c r="O28" i="98"/>
  <c r="N28" i="98"/>
  <c r="M28" i="98"/>
  <c r="L28" i="98"/>
  <c r="K28" i="98"/>
  <c r="H28" i="98"/>
  <c r="D28" i="98"/>
  <c r="C28" i="98"/>
  <c r="B28" i="98"/>
  <c r="P27" i="98"/>
  <c r="O27" i="98"/>
  <c r="N27" i="98"/>
  <c r="M27" i="98"/>
  <c r="L27" i="98"/>
  <c r="K27" i="98"/>
  <c r="H27" i="98"/>
  <c r="D27" i="98"/>
  <c r="C27" i="98"/>
  <c r="B27" i="98"/>
  <c r="P26" i="98"/>
  <c r="O26" i="98"/>
  <c r="N26" i="98"/>
  <c r="M26" i="98"/>
  <c r="L26" i="98"/>
  <c r="K26" i="98"/>
  <c r="H26" i="98"/>
  <c r="D26" i="98"/>
  <c r="C26" i="98"/>
  <c r="B26" i="98"/>
  <c r="P25" i="98"/>
  <c r="O25" i="98"/>
  <c r="N25" i="98"/>
  <c r="M25" i="98"/>
  <c r="L25" i="98"/>
  <c r="K25" i="98"/>
  <c r="H25" i="98"/>
  <c r="D25" i="98"/>
  <c r="C25" i="98"/>
  <c r="B25" i="98"/>
  <c r="P24" i="98"/>
  <c r="O24" i="98"/>
  <c r="N24" i="98"/>
  <c r="M24" i="98"/>
  <c r="L24" i="98"/>
  <c r="K24" i="98"/>
  <c r="H24" i="98"/>
  <c r="D24" i="98"/>
  <c r="C24" i="98"/>
  <c r="B24" i="98"/>
  <c r="P23" i="98"/>
  <c r="O23" i="98"/>
  <c r="N23" i="98"/>
  <c r="M23" i="98"/>
  <c r="L23" i="98"/>
  <c r="K23" i="98"/>
  <c r="H23" i="98"/>
  <c r="D23" i="98"/>
  <c r="C23" i="98"/>
  <c r="B23" i="98"/>
  <c r="P22" i="98"/>
  <c r="O22" i="98"/>
  <c r="N22" i="98"/>
  <c r="M22" i="98"/>
  <c r="L22" i="98"/>
  <c r="K22" i="98"/>
  <c r="H22" i="98"/>
  <c r="D22" i="98"/>
  <c r="C22" i="98"/>
  <c r="B22" i="98"/>
  <c r="P21" i="98"/>
  <c r="O21" i="98"/>
  <c r="N21" i="98"/>
  <c r="M21" i="98"/>
  <c r="L21" i="98"/>
  <c r="K21" i="98"/>
  <c r="H21" i="98"/>
  <c r="D21" i="98"/>
  <c r="C21" i="98"/>
  <c r="B21" i="98"/>
  <c r="P20" i="98"/>
  <c r="O20" i="98"/>
  <c r="N20" i="98"/>
  <c r="M20" i="98"/>
  <c r="L20" i="98"/>
  <c r="K20" i="98"/>
  <c r="H20" i="98"/>
  <c r="D20" i="98"/>
  <c r="C20" i="98"/>
  <c r="B20" i="98"/>
  <c r="P19" i="98"/>
  <c r="O19" i="98"/>
  <c r="N19" i="98"/>
  <c r="M19" i="98"/>
  <c r="L19" i="98"/>
  <c r="K19" i="98"/>
  <c r="H19" i="98"/>
  <c r="D19" i="98"/>
  <c r="C19" i="98"/>
  <c r="B19" i="98"/>
  <c r="P18" i="98"/>
  <c r="O18" i="98"/>
  <c r="N18" i="98"/>
  <c r="M18" i="98"/>
  <c r="L18" i="98"/>
  <c r="K18" i="98"/>
  <c r="H18" i="98"/>
  <c r="D18" i="98"/>
  <c r="C18" i="98"/>
  <c r="B18" i="98"/>
  <c r="P17" i="98"/>
  <c r="A17" i="98" s="1"/>
  <c r="O17" i="98"/>
  <c r="N17" i="98"/>
  <c r="M17" i="98"/>
  <c r="L17" i="98"/>
  <c r="K17" i="98"/>
  <c r="H17" i="98"/>
  <c r="D17" i="98"/>
  <c r="C17" i="98"/>
  <c r="B17" i="98"/>
  <c r="P16" i="98"/>
  <c r="A16" i="98" s="1"/>
  <c r="O16" i="98"/>
  <c r="N16" i="98"/>
  <c r="M16" i="98"/>
  <c r="L16" i="98"/>
  <c r="K16" i="98"/>
  <c r="H16" i="98"/>
  <c r="D16" i="98"/>
  <c r="C16" i="98"/>
  <c r="B16" i="98"/>
  <c r="P15" i="98"/>
  <c r="A15" i="98" s="1"/>
  <c r="O15" i="98"/>
  <c r="N15" i="98"/>
  <c r="M15" i="98"/>
  <c r="L15" i="98"/>
  <c r="K15" i="98"/>
  <c r="H15" i="98"/>
  <c r="D15" i="98"/>
  <c r="C15" i="98"/>
  <c r="B15" i="98"/>
  <c r="P14" i="98"/>
  <c r="O14" i="98"/>
  <c r="N14" i="98"/>
  <c r="M14" i="98"/>
  <c r="L14" i="98"/>
  <c r="K14" i="98"/>
  <c r="H14" i="98"/>
  <c r="D14" i="98"/>
  <c r="C14" i="98"/>
  <c r="B14" i="98"/>
  <c r="D38" i="99"/>
  <c r="C38" i="99"/>
  <c r="B38" i="99"/>
  <c r="D37" i="99"/>
  <c r="C37" i="99"/>
  <c r="B37" i="99"/>
  <c r="O36" i="99"/>
  <c r="H36" i="99"/>
  <c r="D36" i="99"/>
  <c r="C36" i="99"/>
  <c r="B36" i="99"/>
  <c r="L35" i="99"/>
  <c r="D35" i="99"/>
  <c r="C35" i="99"/>
  <c r="B35" i="99"/>
  <c r="D34" i="99"/>
  <c r="C34" i="99"/>
  <c r="B34" i="99"/>
  <c r="D33" i="99"/>
  <c r="C33" i="99"/>
  <c r="B33" i="99"/>
  <c r="H32" i="99"/>
  <c r="D32" i="99"/>
  <c r="C32" i="99"/>
  <c r="B32" i="99"/>
  <c r="O31" i="99"/>
  <c r="L31" i="99"/>
  <c r="D31" i="99"/>
  <c r="C31" i="99"/>
  <c r="B31" i="99"/>
  <c r="D30" i="99"/>
  <c r="C30" i="99"/>
  <c r="B30" i="99"/>
  <c r="D29" i="99"/>
  <c r="C29" i="99"/>
  <c r="B29" i="99"/>
  <c r="O28" i="99"/>
  <c r="H28" i="99"/>
  <c r="D28" i="99"/>
  <c r="C28" i="99"/>
  <c r="B28" i="99"/>
  <c r="L27" i="99"/>
  <c r="D27" i="99"/>
  <c r="C27" i="99"/>
  <c r="B27" i="99"/>
  <c r="D26" i="99"/>
  <c r="C26" i="99"/>
  <c r="B26" i="99"/>
  <c r="D25" i="99"/>
  <c r="C25" i="99"/>
  <c r="B25" i="99"/>
  <c r="H24" i="99"/>
  <c r="D24" i="99"/>
  <c r="C24" i="99"/>
  <c r="B24" i="99"/>
  <c r="O23" i="99"/>
  <c r="L23" i="99"/>
  <c r="D23" i="99"/>
  <c r="C23" i="99"/>
  <c r="B23" i="99"/>
  <c r="D22" i="99"/>
  <c r="C22" i="99"/>
  <c r="B22" i="99"/>
  <c r="D21" i="99"/>
  <c r="C21" i="99"/>
  <c r="B21" i="99"/>
  <c r="O20" i="99"/>
  <c r="L20" i="99"/>
  <c r="H20" i="99"/>
  <c r="D20" i="99"/>
  <c r="C20" i="99"/>
  <c r="B20" i="99"/>
  <c r="N19" i="99"/>
  <c r="L19" i="99"/>
  <c r="D19" i="99"/>
  <c r="C19" i="99"/>
  <c r="B19" i="99"/>
  <c r="L18" i="99"/>
  <c r="D18" i="99"/>
  <c r="C18" i="99"/>
  <c r="B18" i="99"/>
  <c r="H17" i="99"/>
  <c r="D17" i="99"/>
  <c r="C17" i="99"/>
  <c r="B17" i="99"/>
  <c r="L16" i="99"/>
  <c r="H16" i="99"/>
  <c r="D16" i="99"/>
  <c r="C16" i="99"/>
  <c r="B16" i="99"/>
  <c r="O15" i="99"/>
  <c r="L15" i="99"/>
  <c r="H15" i="99"/>
  <c r="D15" i="99"/>
  <c r="C15" i="99"/>
  <c r="B15" i="99"/>
  <c r="N14" i="99"/>
  <c r="L14" i="99"/>
  <c r="D14" i="99"/>
  <c r="C14" i="99"/>
  <c r="B14" i="99"/>
  <c r="P25" i="100"/>
  <c r="O25" i="100"/>
  <c r="N25" i="100"/>
  <c r="M25" i="100"/>
  <c r="L25" i="100"/>
  <c r="K25" i="100"/>
  <c r="H25" i="100"/>
  <c r="D25" i="100"/>
  <c r="C25" i="100"/>
  <c r="B25" i="100"/>
  <c r="P24" i="100"/>
  <c r="O24" i="100"/>
  <c r="N24" i="100"/>
  <c r="M24" i="100"/>
  <c r="L24" i="100"/>
  <c r="K24" i="100"/>
  <c r="H24" i="100"/>
  <c r="D24" i="100"/>
  <c r="C24" i="100"/>
  <c r="B24" i="100"/>
  <c r="P23" i="100"/>
  <c r="O23" i="100"/>
  <c r="N23" i="100"/>
  <c r="M23" i="100"/>
  <c r="L23" i="100"/>
  <c r="K23" i="100"/>
  <c r="H23" i="100"/>
  <c r="D23" i="100"/>
  <c r="C23" i="100"/>
  <c r="B23" i="100"/>
  <c r="P22" i="100"/>
  <c r="O22" i="100"/>
  <c r="N22" i="100"/>
  <c r="M22" i="100"/>
  <c r="L22" i="100"/>
  <c r="K22" i="100"/>
  <c r="H22" i="100"/>
  <c r="D22" i="100"/>
  <c r="C22" i="100"/>
  <c r="B22" i="100"/>
  <c r="P21" i="100"/>
  <c r="O21" i="100"/>
  <c r="N21" i="100"/>
  <c r="M21" i="100"/>
  <c r="L21" i="100"/>
  <c r="K21" i="100"/>
  <c r="H21" i="100"/>
  <c r="D21" i="100"/>
  <c r="C21" i="100"/>
  <c r="B21" i="100"/>
  <c r="P20" i="100"/>
  <c r="O20" i="100"/>
  <c r="N20" i="100"/>
  <c r="M20" i="100"/>
  <c r="L20" i="100"/>
  <c r="K20" i="100"/>
  <c r="H20" i="100"/>
  <c r="D20" i="100"/>
  <c r="C20" i="100"/>
  <c r="B20" i="100"/>
  <c r="P19" i="100"/>
  <c r="O19" i="100"/>
  <c r="N19" i="100"/>
  <c r="M19" i="100"/>
  <c r="L19" i="100"/>
  <c r="K19" i="100"/>
  <c r="H19" i="100"/>
  <c r="D19" i="100"/>
  <c r="C19" i="100"/>
  <c r="B19" i="100"/>
  <c r="P18" i="100"/>
  <c r="O18" i="100"/>
  <c r="N18" i="100"/>
  <c r="M18" i="100"/>
  <c r="L18" i="100"/>
  <c r="K18" i="100"/>
  <c r="H18" i="100"/>
  <c r="D18" i="100"/>
  <c r="C18" i="100"/>
  <c r="B18" i="100"/>
  <c r="P17" i="100"/>
  <c r="O17" i="100"/>
  <c r="N17" i="100"/>
  <c r="M17" i="100"/>
  <c r="L17" i="100"/>
  <c r="K17" i="100"/>
  <c r="H17" i="100"/>
  <c r="D17" i="100"/>
  <c r="C17" i="100"/>
  <c r="B17" i="100"/>
  <c r="P16" i="100"/>
  <c r="O16" i="100"/>
  <c r="N16" i="100"/>
  <c r="M16" i="100"/>
  <c r="L16" i="100"/>
  <c r="K16" i="100"/>
  <c r="H16" i="100"/>
  <c r="D16" i="100"/>
  <c r="C16" i="100"/>
  <c r="B16" i="100"/>
  <c r="P15" i="100"/>
  <c r="O15" i="100"/>
  <c r="N15" i="100"/>
  <c r="M15" i="100"/>
  <c r="L15" i="100"/>
  <c r="K15" i="100"/>
  <c r="H15" i="100"/>
  <c r="D15" i="100"/>
  <c r="C15" i="100"/>
  <c r="B15" i="100"/>
  <c r="P14" i="100"/>
  <c r="O14" i="100"/>
  <c r="N14" i="100"/>
  <c r="M14" i="100"/>
  <c r="L14" i="100"/>
  <c r="K14" i="100"/>
  <c r="H14" i="100"/>
  <c r="D14" i="100"/>
  <c r="C14" i="100"/>
  <c r="B14" i="100"/>
  <c r="Q9" i="4"/>
  <c r="Q9" i="5"/>
  <c r="Q9" i="44"/>
  <c r="Q9" i="37"/>
  <c r="A14" i="98"/>
  <c r="A36" i="118"/>
  <c r="B34" i="118"/>
  <c r="B31" i="118"/>
  <c r="B19" i="118"/>
  <c r="A19" i="118"/>
  <c r="C59" i="117"/>
  <c r="C33" i="117"/>
  <c r="D22" i="117"/>
  <c r="D21" i="117"/>
  <c r="D20" i="117"/>
  <c r="D9" i="117"/>
  <c r="D8" i="117"/>
  <c r="D7" i="117"/>
  <c r="D6" i="117"/>
  <c r="P10" i="100"/>
  <c r="C2" i="100"/>
  <c r="C18" i="117" s="1"/>
  <c r="C25" i="2" s="1"/>
  <c r="D1" i="100"/>
  <c r="P10" i="99"/>
  <c r="C2" i="99"/>
  <c r="C17" i="117" s="1"/>
  <c r="C22" i="2" s="1"/>
  <c r="D1" i="99"/>
  <c r="P10" i="98"/>
  <c r="C2" i="98"/>
  <c r="C16" i="117" s="1"/>
  <c r="C19" i="2" s="1"/>
  <c r="D1" i="98"/>
  <c r="P10" i="97"/>
  <c r="C2" i="97"/>
  <c r="C15" i="117" s="1"/>
  <c r="C16" i="2" s="1"/>
  <c r="D1" i="97"/>
  <c r="O38" i="5"/>
  <c r="O38" i="99" s="1"/>
  <c r="N38" i="5"/>
  <c r="N38" i="99" s="1"/>
  <c r="L38" i="5"/>
  <c r="L38" i="99" s="1"/>
  <c r="O37" i="5"/>
  <c r="O37" i="99" s="1"/>
  <c r="N37" i="5"/>
  <c r="N37" i="99" s="1"/>
  <c r="L37" i="5"/>
  <c r="L37" i="99" s="1"/>
  <c r="O36" i="5"/>
  <c r="N36" i="5"/>
  <c r="N36" i="99" s="1"/>
  <c r="L36" i="5"/>
  <c r="L36" i="99" s="1"/>
  <c r="O35" i="5"/>
  <c r="O35" i="99" s="1"/>
  <c r="N35" i="5"/>
  <c r="N35" i="99" s="1"/>
  <c r="L35" i="5"/>
  <c r="O34" i="5"/>
  <c r="O34" i="99" s="1"/>
  <c r="N34" i="5"/>
  <c r="N34" i="99" s="1"/>
  <c r="L34" i="5"/>
  <c r="L34" i="99" s="1"/>
  <c r="O33" i="5"/>
  <c r="O33" i="99" s="1"/>
  <c r="N33" i="5"/>
  <c r="N33" i="99" s="1"/>
  <c r="L33" i="5"/>
  <c r="L33" i="99" s="1"/>
  <c r="O32" i="5"/>
  <c r="O32" i="99" s="1"/>
  <c r="N32" i="5"/>
  <c r="N32" i="99" s="1"/>
  <c r="L32" i="5"/>
  <c r="L32" i="99" s="1"/>
  <c r="O31" i="5"/>
  <c r="N31" i="5"/>
  <c r="N31" i="99" s="1"/>
  <c r="L31" i="5"/>
  <c r="O30" i="5"/>
  <c r="O30" i="99" s="1"/>
  <c r="N30" i="5"/>
  <c r="N30" i="99" s="1"/>
  <c r="L30" i="5"/>
  <c r="L30" i="99" s="1"/>
  <c r="O29" i="5"/>
  <c r="O29" i="99" s="1"/>
  <c r="N29" i="5"/>
  <c r="N29" i="99" s="1"/>
  <c r="L29" i="5"/>
  <c r="L29" i="99" s="1"/>
  <c r="O28" i="5"/>
  <c r="N28" i="5"/>
  <c r="N28" i="99" s="1"/>
  <c r="L28" i="5"/>
  <c r="L28" i="99" s="1"/>
  <c r="O27" i="5"/>
  <c r="O27" i="99" s="1"/>
  <c r="N27" i="5"/>
  <c r="N27" i="99" s="1"/>
  <c r="L27" i="5"/>
  <c r="O26" i="5"/>
  <c r="O26" i="99" s="1"/>
  <c r="N26" i="5"/>
  <c r="N26" i="99" s="1"/>
  <c r="L26" i="5"/>
  <c r="L26" i="99" s="1"/>
  <c r="O25" i="5"/>
  <c r="O25" i="99" s="1"/>
  <c r="N25" i="5"/>
  <c r="N25" i="99" s="1"/>
  <c r="L25" i="5"/>
  <c r="L25" i="99" s="1"/>
  <c r="O24" i="5"/>
  <c r="O24" i="99" s="1"/>
  <c r="N24" i="5"/>
  <c r="N24" i="99" s="1"/>
  <c r="L24" i="5"/>
  <c r="L24" i="99" s="1"/>
  <c r="O23" i="5"/>
  <c r="N23" i="5"/>
  <c r="N23" i="99" s="1"/>
  <c r="L23" i="5"/>
  <c r="O22" i="5"/>
  <c r="O22" i="99" s="1"/>
  <c r="N22" i="5"/>
  <c r="N22" i="99" s="1"/>
  <c r="L22" i="5"/>
  <c r="L22" i="99" s="1"/>
  <c r="O21" i="5"/>
  <c r="O21" i="99" s="1"/>
  <c r="N21" i="5"/>
  <c r="N21" i="99" s="1"/>
  <c r="L21" i="5"/>
  <c r="L21" i="99" s="1"/>
  <c r="O20" i="5"/>
  <c r="N20" i="5"/>
  <c r="N20" i="99" s="1"/>
  <c r="L20" i="5"/>
  <c r="O19" i="5"/>
  <c r="O19" i="99" s="1"/>
  <c r="N19" i="5"/>
  <c r="L19" i="5"/>
  <c r="O18" i="5"/>
  <c r="O18" i="99" s="1"/>
  <c r="N18" i="5"/>
  <c r="N18" i="99" s="1"/>
  <c r="L18" i="5"/>
  <c r="O17" i="5"/>
  <c r="O17" i="99" s="1"/>
  <c r="N17" i="5"/>
  <c r="N17" i="99" s="1"/>
  <c r="L17" i="5"/>
  <c r="L17" i="99" s="1"/>
  <c r="O16" i="5"/>
  <c r="O16" i="99" s="1"/>
  <c r="N16" i="5"/>
  <c r="N16" i="99" s="1"/>
  <c r="L16" i="5"/>
  <c r="O15" i="5"/>
  <c r="N15" i="5"/>
  <c r="N15" i="99" s="1"/>
  <c r="L15" i="5"/>
  <c r="O14" i="5"/>
  <c r="O14" i="99" s="1"/>
  <c r="N14" i="5"/>
  <c r="L14" i="5"/>
  <c r="O25" i="44"/>
  <c r="N25" i="44"/>
  <c r="L25" i="44"/>
  <c r="O24" i="44"/>
  <c r="N24" i="44"/>
  <c r="L24" i="44"/>
  <c r="O23" i="44"/>
  <c r="N23" i="44"/>
  <c r="L23" i="44"/>
  <c r="O22" i="44"/>
  <c r="N22" i="44"/>
  <c r="L22" i="44"/>
  <c r="O21" i="44"/>
  <c r="N21" i="44"/>
  <c r="L21" i="44"/>
  <c r="O20" i="44"/>
  <c r="N20" i="44"/>
  <c r="L20" i="44"/>
  <c r="O19" i="44"/>
  <c r="N19" i="44"/>
  <c r="L19" i="44"/>
  <c r="O18" i="44"/>
  <c r="N18" i="44"/>
  <c r="L18" i="44"/>
  <c r="O17" i="44"/>
  <c r="N17" i="44"/>
  <c r="L17" i="44"/>
  <c r="O16" i="44"/>
  <c r="N16" i="44"/>
  <c r="L16" i="44"/>
  <c r="O15" i="44"/>
  <c r="N15" i="44"/>
  <c r="L15" i="44"/>
  <c r="O14" i="44"/>
  <c r="N14" i="44"/>
  <c r="L14" i="44"/>
  <c r="O75" i="4"/>
  <c r="N75" i="4"/>
  <c r="L75" i="4"/>
  <c r="O74" i="4"/>
  <c r="N74" i="4"/>
  <c r="L74" i="4"/>
  <c r="O73" i="4"/>
  <c r="N73" i="4"/>
  <c r="L73" i="4"/>
  <c r="O72" i="4"/>
  <c r="N72" i="4"/>
  <c r="L72" i="4"/>
  <c r="O71" i="4"/>
  <c r="N71" i="4"/>
  <c r="L71" i="4"/>
  <c r="O70" i="4"/>
  <c r="N70" i="4"/>
  <c r="L70" i="4"/>
  <c r="O69" i="4"/>
  <c r="N69" i="4"/>
  <c r="L69" i="4"/>
  <c r="O68" i="4"/>
  <c r="N68" i="4"/>
  <c r="L68" i="4"/>
  <c r="O67" i="4"/>
  <c r="N67" i="4"/>
  <c r="L67" i="4"/>
  <c r="O66" i="4"/>
  <c r="N66" i="4"/>
  <c r="L66" i="4"/>
  <c r="O65" i="4"/>
  <c r="N65" i="4"/>
  <c r="L65" i="4"/>
  <c r="O64" i="4"/>
  <c r="N64" i="4"/>
  <c r="L64" i="4"/>
  <c r="O63" i="4"/>
  <c r="N63" i="4"/>
  <c r="L63" i="4"/>
  <c r="O62" i="4"/>
  <c r="N62" i="4"/>
  <c r="L62" i="4"/>
  <c r="O61" i="4"/>
  <c r="N61" i="4"/>
  <c r="L61" i="4"/>
  <c r="O60" i="4"/>
  <c r="N60" i="4"/>
  <c r="L60" i="4"/>
  <c r="O59" i="4"/>
  <c r="N59" i="4"/>
  <c r="L59" i="4"/>
  <c r="O58" i="4"/>
  <c r="N58" i="4"/>
  <c r="L58" i="4"/>
  <c r="O57" i="4"/>
  <c r="N57" i="4"/>
  <c r="L57" i="4"/>
  <c r="O56" i="4"/>
  <c r="N56" i="4"/>
  <c r="L56" i="4"/>
  <c r="O55" i="4"/>
  <c r="N55" i="4"/>
  <c r="L55" i="4"/>
  <c r="O54" i="4"/>
  <c r="N54" i="4"/>
  <c r="L54" i="4"/>
  <c r="O53" i="4"/>
  <c r="N53" i="4"/>
  <c r="L53" i="4"/>
  <c r="O52" i="4"/>
  <c r="N52" i="4"/>
  <c r="L52" i="4"/>
  <c r="O51" i="4"/>
  <c r="N51" i="4"/>
  <c r="L51" i="4"/>
  <c r="O50" i="4"/>
  <c r="N50" i="4"/>
  <c r="L50" i="4"/>
  <c r="O49" i="4"/>
  <c r="N49" i="4"/>
  <c r="L49" i="4"/>
  <c r="O48" i="4"/>
  <c r="N48" i="4"/>
  <c r="L48" i="4"/>
  <c r="O47" i="4"/>
  <c r="N47" i="4"/>
  <c r="L47" i="4"/>
  <c r="O46" i="4"/>
  <c r="N46" i="4"/>
  <c r="L46" i="4"/>
  <c r="O45" i="4"/>
  <c r="N45" i="4"/>
  <c r="L45" i="4"/>
  <c r="O44" i="4"/>
  <c r="N44" i="4"/>
  <c r="L44" i="4"/>
  <c r="O43" i="4"/>
  <c r="N43" i="4"/>
  <c r="L43" i="4"/>
  <c r="O42" i="4"/>
  <c r="N42" i="4"/>
  <c r="L42" i="4"/>
  <c r="O41" i="4"/>
  <c r="N41" i="4"/>
  <c r="L41" i="4"/>
  <c r="O40" i="4"/>
  <c r="N40" i="4"/>
  <c r="L40" i="4"/>
  <c r="O39" i="4"/>
  <c r="N39" i="4"/>
  <c r="L39" i="4"/>
  <c r="O38" i="4"/>
  <c r="N38" i="4"/>
  <c r="L38" i="4"/>
  <c r="O37" i="4"/>
  <c r="N37" i="4"/>
  <c r="L37" i="4"/>
  <c r="O36" i="4"/>
  <c r="N36" i="4"/>
  <c r="L36" i="4"/>
  <c r="O35" i="4"/>
  <c r="N35" i="4"/>
  <c r="L35" i="4"/>
  <c r="O34" i="4"/>
  <c r="N34" i="4"/>
  <c r="L34" i="4"/>
  <c r="O33" i="4"/>
  <c r="N33" i="4"/>
  <c r="L33" i="4"/>
  <c r="O32" i="4"/>
  <c r="N32" i="4"/>
  <c r="L32" i="4"/>
  <c r="O31" i="4"/>
  <c r="N31" i="4"/>
  <c r="L31" i="4"/>
  <c r="O30" i="4"/>
  <c r="N30" i="4"/>
  <c r="L30" i="4"/>
  <c r="O29" i="4"/>
  <c r="N29" i="4"/>
  <c r="L29" i="4"/>
  <c r="O28" i="4"/>
  <c r="N28" i="4"/>
  <c r="L28" i="4"/>
  <c r="O27" i="4"/>
  <c r="N27" i="4"/>
  <c r="L27" i="4"/>
  <c r="O26" i="4"/>
  <c r="N26" i="4"/>
  <c r="L26" i="4"/>
  <c r="O25" i="4"/>
  <c r="N25" i="4"/>
  <c r="L25" i="4"/>
  <c r="O24" i="4"/>
  <c r="N24" i="4"/>
  <c r="L24" i="4"/>
  <c r="O23" i="4"/>
  <c r="N23" i="4"/>
  <c r="L23" i="4"/>
  <c r="O22" i="4"/>
  <c r="N22" i="4"/>
  <c r="L22" i="4"/>
  <c r="O21" i="4"/>
  <c r="N21" i="4"/>
  <c r="L21" i="4"/>
  <c r="O20" i="4"/>
  <c r="N20" i="4"/>
  <c r="L20" i="4"/>
  <c r="O19" i="4"/>
  <c r="N19" i="4"/>
  <c r="L19" i="4"/>
  <c r="O18" i="4"/>
  <c r="N18" i="4"/>
  <c r="L18" i="4"/>
  <c r="O17" i="4"/>
  <c r="N17" i="4"/>
  <c r="L17" i="4"/>
  <c r="O16" i="4"/>
  <c r="N16" i="4"/>
  <c r="L16" i="4"/>
  <c r="O15" i="4"/>
  <c r="N15" i="4"/>
  <c r="L15" i="4"/>
  <c r="O14" i="4"/>
  <c r="N14" i="4"/>
  <c r="L14" i="4"/>
  <c r="H38" i="5"/>
  <c r="M38" i="5" s="1"/>
  <c r="M38" i="99" s="1"/>
  <c r="H37" i="5"/>
  <c r="M37" i="5" s="1"/>
  <c r="M37" i="99" s="1"/>
  <c r="H36" i="5"/>
  <c r="M36" i="5" s="1"/>
  <c r="M36" i="99" s="1"/>
  <c r="H35" i="5"/>
  <c r="M35" i="5" s="1"/>
  <c r="M35" i="99" s="1"/>
  <c r="H34" i="5"/>
  <c r="M34" i="5" s="1"/>
  <c r="M34" i="99" s="1"/>
  <c r="H33" i="5"/>
  <c r="M33" i="5" s="1"/>
  <c r="M33" i="99" s="1"/>
  <c r="H32" i="5"/>
  <c r="M32" i="5" s="1"/>
  <c r="M32" i="99" s="1"/>
  <c r="H31" i="5"/>
  <c r="M31" i="5" s="1"/>
  <c r="M31" i="99" s="1"/>
  <c r="H30" i="5"/>
  <c r="M30" i="5" s="1"/>
  <c r="M30" i="99" s="1"/>
  <c r="H29" i="5"/>
  <c r="M29" i="5" s="1"/>
  <c r="M29" i="99" s="1"/>
  <c r="H28" i="5"/>
  <c r="M28" i="5" s="1"/>
  <c r="M28" i="99" s="1"/>
  <c r="H27" i="5"/>
  <c r="M27" i="5" s="1"/>
  <c r="M27" i="99" s="1"/>
  <c r="H26" i="5"/>
  <c r="M26" i="5" s="1"/>
  <c r="M26" i="99" s="1"/>
  <c r="H25" i="5"/>
  <c r="M25" i="5" s="1"/>
  <c r="M25" i="99" s="1"/>
  <c r="H24" i="5"/>
  <c r="M24" i="5" s="1"/>
  <c r="M24" i="99" s="1"/>
  <c r="H23" i="5"/>
  <c r="M23" i="5" s="1"/>
  <c r="M23" i="99" s="1"/>
  <c r="H22" i="5"/>
  <c r="M22" i="5" s="1"/>
  <c r="M22" i="99" s="1"/>
  <c r="H21" i="5"/>
  <c r="M21" i="5" s="1"/>
  <c r="M21" i="99" s="1"/>
  <c r="H20" i="5"/>
  <c r="M20" i="5" s="1"/>
  <c r="M20" i="99" s="1"/>
  <c r="H19" i="5"/>
  <c r="M19" i="5" s="1"/>
  <c r="M19" i="99" s="1"/>
  <c r="H18" i="5"/>
  <c r="M18" i="5" s="1"/>
  <c r="M18" i="99" s="1"/>
  <c r="H17" i="5"/>
  <c r="M17" i="5" s="1"/>
  <c r="M17" i="99" s="1"/>
  <c r="H16" i="5"/>
  <c r="M16" i="5" s="1"/>
  <c r="M16" i="99" s="1"/>
  <c r="H15" i="5"/>
  <c r="M15" i="5" s="1"/>
  <c r="M15" i="99" s="1"/>
  <c r="H14" i="5"/>
  <c r="M14" i="5" s="1"/>
  <c r="M14" i="99" s="1"/>
  <c r="H25" i="44"/>
  <c r="M25" i="44" s="1"/>
  <c r="H24" i="44"/>
  <c r="M24" i="44" s="1"/>
  <c r="H23" i="44"/>
  <c r="M23" i="44" s="1"/>
  <c r="H22" i="44"/>
  <c r="M22" i="44" s="1"/>
  <c r="H21" i="44"/>
  <c r="M21" i="44" s="1"/>
  <c r="H20" i="44"/>
  <c r="M20" i="44" s="1"/>
  <c r="H19" i="44"/>
  <c r="M19" i="44" s="1"/>
  <c r="H18" i="44"/>
  <c r="M18" i="44" s="1"/>
  <c r="H17" i="44"/>
  <c r="M17" i="44" s="1"/>
  <c r="H16" i="44"/>
  <c r="M16" i="44" s="1"/>
  <c r="H15" i="44"/>
  <c r="M15" i="44" s="1"/>
  <c r="H14" i="44"/>
  <c r="M14" i="44" s="1"/>
  <c r="H75" i="4"/>
  <c r="M75" i="4" s="1"/>
  <c r="H74" i="4"/>
  <c r="M74" i="4" s="1"/>
  <c r="H73" i="4"/>
  <c r="M73" i="4" s="1"/>
  <c r="H72" i="4"/>
  <c r="M72" i="4" s="1"/>
  <c r="H71" i="4"/>
  <c r="M71" i="4" s="1"/>
  <c r="H70" i="4"/>
  <c r="M70" i="4" s="1"/>
  <c r="H69" i="4"/>
  <c r="M69" i="4" s="1"/>
  <c r="H68" i="4"/>
  <c r="M68" i="4" s="1"/>
  <c r="H67" i="4"/>
  <c r="M67" i="4" s="1"/>
  <c r="H66" i="4"/>
  <c r="M66" i="4" s="1"/>
  <c r="H65" i="4"/>
  <c r="M65" i="4" s="1"/>
  <c r="H64" i="4"/>
  <c r="M64" i="4" s="1"/>
  <c r="H63" i="4"/>
  <c r="M63" i="4" s="1"/>
  <c r="H62" i="4"/>
  <c r="M62" i="4" s="1"/>
  <c r="H61" i="4"/>
  <c r="M61" i="4" s="1"/>
  <c r="H60" i="4"/>
  <c r="M60" i="4" s="1"/>
  <c r="H59" i="4"/>
  <c r="M59" i="4" s="1"/>
  <c r="H58" i="4"/>
  <c r="M58" i="4" s="1"/>
  <c r="H57" i="4"/>
  <c r="M57" i="4" s="1"/>
  <c r="H56" i="4"/>
  <c r="M56" i="4" s="1"/>
  <c r="H55" i="4"/>
  <c r="M55" i="4" s="1"/>
  <c r="H54" i="4"/>
  <c r="M54" i="4" s="1"/>
  <c r="H53" i="4"/>
  <c r="M53" i="4" s="1"/>
  <c r="H52" i="4"/>
  <c r="M52" i="4" s="1"/>
  <c r="H51" i="4"/>
  <c r="M51" i="4" s="1"/>
  <c r="H50" i="4"/>
  <c r="M50" i="4" s="1"/>
  <c r="H49" i="4"/>
  <c r="M49" i="4" s="1"/>
  <c r="H48" i="4"/>
  <c r="M48" i="4" s="1"/>
  <c r="H47" i="4"/>
  <c r="M47" i="4" s="1"/>
  <c r="H46" i="4"/>
  <c r="M46" i="4" s="1"/>
  <c r="H45" i="4"/>
  <c r="M45" i="4" s="1"/>
  <c r="H44" i="4"/>
  <c r="M44" i="4" s="1"/>
  <c r="H43" i="4"/>
  <c r="M43" i="4" s="1"/>
  <c r="H42" i="4"/>
  <c r="M42" i="4" s="1"/>
  <c r="H41" i="4"/>
  <c r="M41" i="4" s="1"/>
  <c r="H40" i="4"/>
  <c r="M40" i="4" s="1"/>
  <c r="H39" i="4"/>
  <c r="M39" i="4" s="1"/>
  <c r="H38" i="4"/>
  <c r="M38" i="4" s="1"/>
  <c r="H37" i="4"/>
  <c r="M37" i="4" s="1"/>
  <c r="H36" i="4"/>
  <c r="M36" i="4" s="1"/>
  <c r="H35" i="4"/>
  <c r="M35" i="4" s="1"/>
  <c r="H34" i="4"/>
  <c r="M34" i="4" s="1"/>
  <c r="H33" i="4"/>
  <c r="M33" i="4" s="1"/>
  <c r="H32" i="4"/>
  <c r="M32" i="4" s="1"/>
  <c r="H31" i="4"/>
  <c r="M31" i="4" s="1"/>
  <c r="H30" i="4"/>
  <c r="M30" i="4" s="1"/>
  <c r="H29" i="4"/>
  <c r="M29" i="4" s="1"/>
  <c r="H28" i="4"/>
  <c r="M28" i="4" s="1"/>
  <c r="H27" i="4"/>
  <c r="M27" i="4" s="1"/>
  <c r="H26" i="4"/>
  <c r="M26" i="4" s="1"/>
  <c r="H25" i="4"/>
  <c r="M25" i="4" s="1"/>
  <c r="H24" i="4"/>
  <c r="M24" i="4" s="1"/>
  <c r="H23" i="4"/>
  <c r="M23" i="4" s="1"/>
  <c r="H22" i="4"/>
  <c r="M22" i="4" s="1"/>
  <c r="H21" i="4"/>
  <c r="M21" i="4" s="1"/>
  <c r="H20" i="4"/>
  <c r="M20" i="4" s="1"/>
  <c r="H19" i="4"/>
  <c r="M19" i="4" s="1"/>
  <c r="H18" i="4"/>
  <c r="M18" i="4" s="1"/>
  <c r="H17" i="4"/>
  <c r="M17" i="4" s="1"/>
  <c r="H16" i="4"/>
  <c r="M16" i="4" s="1"/>
  <c r="H15" i="4"/>
  <c r="M15" i="4" s="1"/>
  <c r="H14" i="4"/>
  <c r="M14" i="4" s="1"/>
  <c r="L15" i="37"/>
  <c r="N15" i="37"/>
  <c r="O15" i="37"/>
  <c r="L16" i="37"/>
  <c r="N16" i="37"/>
  <c r="O16" i="37"/>
  <c r="L17" i="37"/>
  <c r="N17" i="37"/>
  <c r="O17" i="37"/>
  <c r="L18" i="37"/>
  <c r="N18" i="37"/>
  <c r="O18" i="37"/>
  <c r="L19" i="37"/>
  <c r="N19" i="37"/>
  <c r="O19" i="37"/>
  <c r="L20" i="37"/>
  <c r="N20" i="37"/>
  <c r="O20" i="37"/>
  <c r="L21" i="37"/>
  <c r="N21" i="37"/>
  <c r="O21" i="37"/>
  <c r="L22" i="37"/>
  <c r="N22" i="37"/>
  <c r="O22" i="37"/>
  <c r="L23" i="37"/>
  <c r="N23" i="37"/>
  <c r="O23" i="37"/>
  <c r="L24" i="37"/>
  <c r="N24" i="37"/>
  <c r="O24" i="37"/>
  <c r="L25" i="37"/>
  <c r="N25" i="37"/>
  <c r="O25" i="37"/>
  <c r="L26" i="37"/>
  <c r="N26" i="37"/>
  <c r="N26" i="97" s="1"/>
  <c r="O26" i="37"/>
  <c r="O26" i="97" s="1"/>
  <c r="L27" i="37"/>
  <c r="N27" i="37"/>
  <c r="O27" i="37"/>
  <c r="L28" i="37"/>
  <c r="N28" i="37"/>
  <c r="O28" i="37"/>
  <c r="L29" i="37"/>
  <c r="L29" i="97" s="1"/>
  <c r="N29" i="37"/>
  <c r="N29" i="97" s="1"/>
  <c r="O29" i="37"/>
  <c r="L30" i="37"/>
  <c r="N30" i="37"/>
  <c r="N30" i="97" s="1"/>
  <c r="O30" i="37"/>
  <c r="O30" i="97" s="1"/>
  <c r="L31" i="37"/>
  <c r="L31" i="97" s="1"/>
  <c r="N31" i="37"/>
  <c r="N31" i="97" s="1"/>
  <c r="O31" i="37"/>
  <c r="L32" i="37"/>
  <c r="N32" i="37"/>
  <c r="O32" i="37"/>
  <c r="L33" i="37"/>
  <c r="N33" i="37"/>
  <c r="O33" i="37"/>
  <c r="L34" i="37"/>
  <c r="N34" i="37"/>
  <c r="O34" i="37"/>
  <c r="L35" i="37"/>
  <c r="N35" i="37"/>
  <c r="O35" i="37"/>
  <c r="L36" i="37"/>
  <c r="N36" i="37"/>
  <c r="O36" i="37"/>
  <c r="L37" i="37"/>
  <c r="N37" i="37"/>
  <c r="O37" i="37"/>
  <c r="L38" i="37"/>
  <c r="N38" i="37"/>
  <c r="O38" i="37"/>
  <c r="L39" i="37"/>
  <c r="N39" i="37"/>
  <c r="O39" i="37"/>
  <c r="L40" i="37"/>
  <c r="N40" i="37"/>
  <c r="O40" i="37"/>
  <c r="L41" i="37"/>
  <c r="N41" i="37"/>
  <c r="O41" i="37"/>
  <c r="L42" i="37"/>
  <c r="N42" i="37"/>
  <c r="O42" i="37"/>
  <c r="L43" i="37"/>
  <c r="N43" i="37"/>
  <c r="O43" i="37"/>
  <c r="L44" i="37"/>
  <c r="N44" i="37"/>
  <c r="O44" i="37"/>
  <c r="L45" i="37"/>
  <c r="L45" i="97" s="1"/>
  <c r="N45" i="37"/>
  <c r="N45" i="97" s="1"/>
  <c r="O45" i="37"/>
  <c r="O45" i="97" s="1"/>
  <c r="L46" i="37"/>
  <c r="N46" i="37"/>
  <c r="O46" i="37"/>
  <c r="L47" i="37"/>
  <c r="N47" i="37"/>
  <c r="O47" i="37"/>
  <c r="L48" i="37"/>
  <c r="L48" i="97" s="1"/>
  <c r="N48" i="37"/>
  <c r="N48" i="97" s="1"/>
  <c r="O48" i="37"/>
  <c r="L49" i="37"/>
  <c r="N49" i="37"/>
  <c r="O49" i="37"/>
  <c r="L50" i="37"/>
  <c r="N50" i="37"/>
  <c r="O50" i="37"/>
  <c r="L51" i="37"/>
  <c r="N51" i="37"/>
  <c r="O51" i="37"/>
  <c r="L52" i="37"/>
  <c r="N52" i="37"/>
  <c r="O52" i="37"/>
  <c r="L53" i="37"/>
  <c r="N53" i="37"/>
  <c r="O53" i="37"/>
  <c r="L54" i="37"/>
  <c r="N54" i="37"/>
  <c r="O54" i="37"/>
  <c r="L55" i="37"/>
  <c r="N55" i="37"/>
  <c r="O55" i="37"/>
  <c r="L56" i="37"/>
  <c r="N56" i="37"/>
  <c r="O56" i="37"/>
  <c r="L57" i="37"/>
  <c r="N57" i="37"/>
  <c r="O57" i="37"/>
  <c r="L58" i="37"/>
  <c r="N58" i="37"/>
  <c r="O58" i="37"/>
  <c r="L59" i="37"/>
  <c r="N59" i="37"/>
  <c r="O59" i="37"/>
  <c r="L60" i="37"/>
  <c r="N60" i="37"/>
  <c r="O60" i="37"/>
  <c r="L61" i="37"/>
  <c r="N61" i="37"/>
  <c r="O61" i="37"/>
  <c r="L62" i="37"/>
  <c r="N62" i="37"/>
  <c r="O62" i="37"/>
  <c r="L63" i="37"/>
  <c r="N63" i="37"/>
  <c r="O63" i="37"/>
  <c r="L64" i="37"/>
  <c r="N64" i="37"/>
  <c r="O64" i="37"/>
  <c r="L65" i="37"/>
  <c r="N65" i="37"/>
  <c r="O65" i="37"/>
  <c r="L66" i="37"/>
  <c r="N66" i="37"/>
  <c r="O66" i="37"/>
  <c r="L67" i="37"/>
  <c r="N67" i="37"/>
  <c r="O67" i="37"/>
  <c r="L68" i="37"/>
  <c r="N68" i="37"/>
  <c r="O68" i="37"/>
  <c r="L69" i="37"/>
  <c r="N69" i="37"/>
  <c r="O69" i="37"/>
  <c r="L70" i="37"/>
  <c r="N70" i="37"/>
  <c r="O70" i="37"/>
  <c r="L71" i="37"/>
  <c r="N71" i="37"/>
  <c r="O71" i="37"/>
  <c r="L72" i="37"/>
  <c r="N72" i="37"/>
  <c r="O72" i="37"/>
  <c r="L73" i="37"/>
  <c r="N73" i="37"/>
  <c r="O73" i="37"/>
  <c r="L74" i="37"/>
  <c r="N74" i="37"/>
  <c r="O74" i="37"/>
  <c r="L75" i="37"/>
  <c r="N75" i="37"/>
  <c r="O75" i="37"/>
  <c r="L76" i="37"/>
  <c r="N76" i="37"/>
  <c r="O76" i="37"/>
  <c r="L77" i="37"/>
  <c r="N77" i="37"/>
  <c r="O77" i="37"/>
  <c r="L78" i="37"/>
  <c r="N78" i="37"/>
  <c r="O78" i="37"/>
  <c r="L79" i="37"/>
  <c r="N79" i="37"/>
  <c r="O79" i="37"/>
  <c r="L80" i="37"/>
  <c r="N80" i="37"/>
  <c r="O80" i="37"/>
  <c r="L81" i="37"/>
  <c r="N81" i="37"/>
  <c r="O81" i="37"/>
  <c r="L82" i="37"/>
  <c r="L82" i="97" s="1"/>
  <c r="N82" i="37"/>
  <c r="N82" i="97" s="1"/>
  <c r="O82" i="37"/>
  <c r="O82" i="97" s="1"/>
  <c r="L83" i="37"/>
  <c r="L83" i="97" s="1"/>
  <c r="N83" i="37"/>
  <c r="N83" i="97" s="1"/>
  <c r="O83" i="37"/>
  <c r="L84" i="37"/>
  <c r="N84" i="37"/>
  <c r="O84" i="37"/>
  <c r="L85" i="37"/>
  <c r="N85" i="37"/>
  <c r="O85" i="37"/>
  <c r="L86" i="37"/>
  <c r="N86" i="37"/>
  <c r="O86" i="37"/>
  <c r="L87" i="37"/>
  <c r="N87" i="37"/>
  <c r="O87" i="37"/>
  <c r="L88" i="37"/>
  <c r="N88" i="37"/>
  <c r="O88" i="37"/>
  <c r="L89" i="37"/>
  <c r="L89" i="97" s="1"/>
  <c r="N89" i="37"/>
  <c r="N89" i="97" s="1"/>
  <c r="O89" i="37"/>
  <c r="O89" i="97" s="1"/>
  <c r="L90" i="37"/>
  <c r="N90" i="37"/>
  <c r="O90" i="37"/>
  <c r="L91" i="37"/>
  <c r="N91" i="37"/>
  <c r="O91" i="37"/>
  <c r="L92" i="37"/>
  <c r="N92" i="37"/>
  <c r="O92" i="37"/>
  <c r="L93" i="37"/>
  <c r="N93" i="37"/>
  <c r="O93" i="37"/>
  <c r="L94" i="37"/>
  <c r="N94" i="37"/>
  <c r="O94" i="37"/>
  <c r="L95" i="37"/>
  <c r="N95" i="37"/>
  <c r="O95" i="37"/>
  <c r="L96" i="37"/>
  <c r="N96" i="37"/>
  <c r="O96" i="37"/>
  <c r="L97" i="37"/>
  <c r="N97" i="37"/>
  <c r="O97" i="37"/>
  <c r="L98" i="37"/>
  <c r="N98" i="37"/>
  <c r="O98" i="37"/>
  <c r="L99" i="37"/>
  <c r="N99" i="37"/>
  <c r="O99" i="37"/>
  <c r="L100" i="37"/>
  <c r="N100" i="37"/>
  <c r="O100" i="37"/>
  <c r="L101" i="37"/>
  <c r="N101" i="37"/>
  <c r="O101" i="37"/>
  <c r="L102" i="37"/>
  <c r="N102" i="37"/>
  <c r="O102" i="37"/>
  <c r="L103" i="37"/>
  <c r="N103" i="37"/>
  <c r="O103" i="37"/>
  <c r="L104" i="37"/>
  <c r="N104" i="37"/>
  <c r="O104" i="37"/>
  <c r="L105" i="37"/>
  <c r="N105" i="37"/>
  <c r="O105" i="37"/>
  <c r="L106" i="37"/>
  <c r="N106" i="37"/>
  <c r="O106" i="37"/>
  <c r="L107" i="37"/>
  <c r="N107" i="37"/>
  <c r="O107" i="37"/>
  <c r="L108" i="37"/>
  <c r="N108" i="37"/>
  <c r="O108" i="37"/>
  <c r="L109" i="37"/>
  <c r="N109" i="37"/>
  <c r="O109" i="37"/>
  <c r="L110" i="37"/>
  <c r="N110" i="37"/>
  <c r="O110" i="37"/>
  <c r="L111" i="37"/>
  <c r="N111" i="37"/>
  <c r="O111" i="37"/>
  <c r="L112" i="37"/>
  <c r="N112" i="37"/>
  <c r="O112" i="37"/>
  <c r="L113" i="37"/>
  <c r="N113" i="37"/>
  <c r="O113" i="37"/>
  <c r="L114" i="37"/>
  <c r="N114" i="37"/>
  <c r="O114" i="37"/>
  <c r="L115" i="37"/>
  <c r="L115" i="97" s="1"/>
  <c r="N115" i="37"/>
  <c r="N115" i="97" s="1"/>
  <c r="O115" i="37"/>
  <c r="O115" i="97" s="1"/>
  <c r="L116" i="37"/>
  <c r="L116" i="97" s="1"/>
  <c r="N116" i="37"/>
  <c r="N116" i="97" s="1"/>
  <c r="O116" i="37"/>
  <c r="O116" i="97" s="1"/>
  <c r="L117" i="37"/>
  <c r="L117" i="97" s="1"/>
  <c r="N117" i="37"/>
  <c r="N117" i="97" s="1"/>
  <c r="O117" i="37"/>
  <c r="L118" i="37"/>
  <c r="L118" i="97" s="1"/>
  <c r="N118" i="37"/>
  <c r="O118" i="37"/>
  <c r="O118" i="97" s="1"/>
  <c r="L119" i="37"/>
  <c r="N119" i="37"/>
  <c r="O119" i="37"/>
  <c r="L120" i="37"/>
  <c r="N120" i="37"/>
  <c r="O120" i="37"/>
  <c r="L121" i="37"/>
  <c r="N121" i="37"/>
  <c r="O121" i="37"/>
  <c r="L122" i="37"/>
  <c r="N122" i="37"/>
  <c r="O122" i="37"/>
  <c r="L123" i="37"/>
  <c r="N123" i="37"/>
  <c r="O123" i="37"/>
  <c r="L124" i="37"/>
  <c r="N124" i="37"/>
  <c r="O124" i="37"/>
  <c r="L125" i="37"/>
  <c r="L125" i="97" s="1"/>
  <c r="N125" i="37"/>
  <c r="N125" i="97" s="1"/>
  <c r="O125" i="37"/>
  <c r="O125" i="97" s="1"/>
  <c r="L126" i="37"/>
  <c r="N126" i="37"/>
  <c r="O126" i="37"/>
  <c r="L127" i="37"/>
  <c r="L127" i="97" s="1"/>
  <c r="N127" i="37"/>
  <c r="O127" i="37"/>
  <c r="O127" i="97" s="1"/>
  <c r="L128" i="37"/>
  <c r="L128" i="97" s="1"/>
  <c r="N128" i="37"/>
  <c r="N128" i="97" s="1"/>
  <c r="O128" i="37"/>
  <c r="O128" i="97" s="1"/>
  <c r="L129" i="37"/>
  <c r="L129" i="97" s="1"/>
  <c r="N129" i="37"/>
  <c r="N129" i="97" s="1"/>
  <c r="O129" i="37"/>
  <c r="O129" i="97" s="1"/>
  <c r="L130" i="37"/>
  <c r="L130" i="97" s="1"/>
  <c r="N130" i="37"/>
  <c r="N130" i="97" s="1"/>
  <c r="O130" i="37"/>
  <c r="O130" i="97" s="1"/>
  <c r="L131" i="37"/>
  <c r="L131" i="97" s="1"/>
  <c r="N131" i="37"/>
  <c r="O131" i="37"/>
  <c r="O131" i="97" s="1"/>
  <c r="L132" i="37"/>
  <c r="N132" i="37"/>
  <c r="O132" i="37"/>
  <c r="L133" i="37"/>
  <c r="L133" i="97" s="1"/>
  <c r="N133" i="37"/>
  <c r="N133" i="97" s="1"/>
  <c r="O133" i="37"/>
  <c r="L134" i="37"/>
  <c r="L134" i="97" s="1"/>
  <c r="N134" i="37"/>
  <c r="O134" i="37"/>
  <c r="O134" i="97" s="1"/>
  <c r="L135" i="37"/>
  <c r="L135" i="97" s="1"/>
  <c r="N135" i="37"/>
  <c r="N135" i="97" s="1"/>
  <c r="O135" i="37"/>
  <c r="O135" i="97" s="1"/>
  <c r="L136" i="37"/>
  <c r="L136" i="97" s="1"/>
  <c r="N136" i="37"/>
  <c r="N136" i="97" s="1"/>
  <c r="O136" i="37"/>
  <c r="O136" i="97" s="1"/>
  <c r="L137" i="37"/>
  <c r="L137" i="97" s="1"/>
  <c r="N137" i="37"/>
  <c r="N137" i="97" s="1"/>
  <c r="O137" i="37"/>
  <c r="L138" i="37"/>
  <c r="N138" i="37"/>
  <c r="O138" i="37"/>
  <c r="L139" i="37"/>
  <c r="N139" i="37"/>
  <c r="O139" i="37"/>
  <c r="L140" i="37"/>
  <c r="N140" i="37"/>
  <c r="O140" i="37"/>
  <c r="L141" i="37"/>
  <c r="N141" i="37"/>
  <c r="O141" i="37"/>
  <c r="L142" i="37"/>
  <c r="N142" i="37"/>
  <c r="O142" i="37"/>
  <c r="L143" i="37"/>
  <c r="N143" i="37"/>
  <c r="O143" i="37"/>
  <c r="L144" i="37"/>
  <c r="L144" i="97" s="1"/>
  <c r="N144" i="37"/>
  <c r="O144" i="37"/>
  <c r="O144" i="97" s="1"/>
  <c r="L145" i="37"/>
  <c r="N145" i="37"/>
  <c r="O145" i="37"/>
  <c r="L146" i="37"/>
  <c r="N146" i="37"/>
  <c r="O146" i="37"/>
  <c r="L147" i="37"/>
  <c r="N147" i="37"/>
  <c r="O147" i="37"/>
  <c r="L148" i="37"/>
  <c r="L148" i="97" s="1"/>
  <c r="N148" i="37"/>
  <c r="N148" i="97" s="1"/>
  <c r="O148" i="37"/>
  <c r="L149" i="37"/>
  <c r="L149" i="97" s="1"/>
  <c r="N149" i="37"/>
  <c r="N149" i="97" s="1"/>
  <c r="O149" i="37"/>
  <c r="O149" i="97" s="1"/>
  <c r="L150" i="37"/>
  <c r="N150" i="37"/>
  <c r="O150" i="37"/>
  <c r="L151" i="37"/>
  <c r="N151" i="37"/>
  <c r="O151" i="37"/>
  <c r="L152" i="37"/>
  <c r="N152" i="37"/>
  <c r="O152" i="37"/>
  <c r="L153" i="37"/>
  <c r="L153" i="97" s="1"/>
  <c r="N153" i="37"/>
  <c r="N153" i="97" s="1"/>
  <c r="O153" i="37"/>
  <c r="L154" i="37"/>
  <c r="L154" i="97" s="1"/>
  <c r="N154" i="37"/>
  <c r="O154" i="37"/>
  <c r="O154" i="97" s="1"/>
  <c r="L155" i="37"/>
  <c r="L155" i="97" s="1"/>
  <c r="N155" i="37"/>
  <c r="N155" i="97" s="1"/>
  <c r="O155" i="37"/>
  <c r="O155" i="97" s="1"/>
  <c r="O14" i="37"/>
  <c r="N14" i="37"/>
  <c r="L14" i="37"/>
  <c r="H16" i="37"/>
  <c r="M16" i="37" s="1"/>
  <c r="H17" i="37"/>
  <c r="M17" i="37" s="1"/>
  <c r="H18" i="37"/>
  <c r="M18" i="37" s="1"/>
  <c r="H19" i="37"/>
  <c r="M19" i="37" s="1"/>
  <c r="H20" i="37"/>
  <c r="M20" i="37" s="1"/>
  <c r="H21" i="37"/>
  <c r="M21" i="37" s="1"/>
  <c r="H22" i="37"/>
  <c r="M22" i="37" s="1"/>
  <c r="H23" i="37"/>
  <c r="M23" i="37" s="1"/>
  <c r="H24" i="37"/>
  <c r="M24" i="37" s="1"/>
  <c r="H25" i="37"/>
  <c r="M25" i="37" s="1"/>
  <c r="H26" i="37"/>
  <c r="M26" i="37" s="1"/>
  <c r="M26" i="97" s="1"/>
  <c r="H27" i="37"/>
  <c r="M27" i="37" s="1"/>
  <c r="H28" i="37"/>
  <c r="M28" i="37" s="1"/>
  <c r="H29" i="37"/>
  <c r="M29" i="37" s="1"/>
  <c r="M29" i="97" s="1"/>
  <c r="H30" i="37"/>
  <c r="M30" i="37" s="1"/>
  <c r="M30" i="97" s="1"/>
  <c r="H31" i="37"/>
  <c r="M31" i="37" s="1"/>
  <c r="M31" i="97" s="1"/>
  <c r="H32" i="37"/>
  <c r="M32" i="37" s="1"/>
  <c r="H33" i="37"/>
  <c r="M33" i="37" s="1"/>
  <c r="H34" i="37"/>
  <c r="M34" i="37" s="1"/>
  <c r="H35" i="37"/>
  <c r="M35" i="37" s="1"/>
  <c r="H36" i="37"/>
  <c r="M36" i="37" s="1"/>
  <c r="H37" i="37"/>
  <c r="M37" i="37" s="1"/>
  <c r="H38" i="37"/>
  <c r="M38" i="37" s="1"/>
  <c r="H39" i="37"/>
  <c r="M39" i="37" s="1"/>
  <c r="H40" i="37"/>
  <c r="M40" i="37" s="1"/>
  <c r="H41" i="37"/>
  <c r="M41" i="37" s="1"/>
  <c r="H42" i="37"/>
  <c r="M42" i="37" s="1"/>
  <c r="H43" i="37"/>
  <c r="M43" i="37" s="1"/>
  <c r="H44" i="37"/>
  <c r="M44" i="37" s="1"/>
  <c r="H45" i="37"/>
  <c r="M45" i="37" s="1"/>
  <c r="M45" i="97" s="1"/>
  <c r="H46" i="37"/>
  <c r="M46" i="37" s="1"/>
  <c r="H47" i="37"/>
  <c r="M47" i="37" s="1"/>
  <c r="H48" i="37"/>
  <c r="M48" i="37" s="1"/>
  <c r="M48" i="97" s="1"/>
  <c r="H49" i="37"/>
  <c r="M49" i="37" s="1"/>
  <c r="H50" i="37"/>
  <c r="M50" i="37" s="1"/>
  <c r="H51" i="37"/>
  <c r="M51" i="37" s="1"/>
  <c r="H52" i="37"/>
  <c r="M52" i="37" s="1"/>
  <c r="H53" i="37"/>
  <c r="M53" i="37" s="1"/>
  <c r="H54" i="37"/>
  <c r="M54" i="37" s="1"/>
  <c r="H55" i="37"/>
  <c r="M55" i="37" s="1"/>
  <c r="H56" i="37"/>
  <c r="M56" i="37" s="1"/>
  <c r="H57" i="37"/>
  <c r="M57" i="37" s="1"/>
  <c r="H58" i="37"/>
  <c r="M58" i="37" s="1"/>
  <c r="H59" i="37"/>
  <c r="M59" i="37" s="1"/>
  <c r="H60" i="37"/>
  <c r="M60" i="37" s="1"/>
  <c r="H61" i="37"/>
  <c r="M61" i="37" s="1"/>
  <c r="H62" i="37"/>
  <c r="M62" i="37" s="1"/>
  <c r="H63" i="37"/>
  <c r="M63" i="37" s="1"/>
  <c r="H64" i="37"/>
  <c r="M64" i="37" s="1"/>
  <c r="H65" i="37"/>
  <c r="M65" i="37" s="1"/>
  <c r="H66" i="37"/>
  <c r="M66" i="37" s="1"/>
  <c r="H67" i="37"/>
  <c r="M67" i="37" s="1"/>
  <c r="H68" i="37"/>
  <c r="M68" i="37" s="1"/>
  <c r="H69" i="37"/>
  <c r="M69" i="37" s="1"/>
  <c r="H70" i="37"/>
  <c r="M70" i="37" s="1"/>
  <c r="H71" i="37"/>
  <c r="M71" i="37" s="1"/>
  <c r="H72" i="37"/>
  <c r="M72" i="37" s="1"/>
  <c r="H73" i="37"/>
  <c r="M73" i="37" s="1"/>
  <c r="H74" i="37"/>
  <c r="M74" i="37" s="1"/>
  <c r="H75" i="37"/>
  <c r="M75" i="37" s="1"/>
  <c r="H76" i="37"/>
  <c r="M76" i="37" s="1"/>
  <c r="H77" i="37"/>
  <c r="M77" i="37" s="1"/>
  <c r="H78" i="37"/>
  <c r="M78" i="37" s="1"/>
  <c r="H79" i="37"/>
  <c r="M79" i="37" s="1"/>
  <c r="H80" i="37"/>
  <c r="M80" i="37" s="1"/>
  <c r="H81" i="37"/>
  <c r="M81" i="37" s="1"/>
  <c r="H82" i="37"/>
  <c r="M82" i="37" s="1"/>
  <c r="M82" i="97" s="1"/>
  <c r="H83" i="37"/>
  <c r="M83" i="37" s="1"/>
  <c r="M83" i="97" s="1"/>
  <c r="H84" i="37"/>
  <c r="M84" i="37" s="1"/>
  <c r="H85" i="37"/>
  <c r="M85" i="37" s="1"/>
  <c r="H86" i="37"/>
  <c r="M86" i="37" s="1"/>
  <c r="H87" i="37"/>
  <c r="M87" i="37" s="1"/>
  <c r="H88" i="37"/>
  <c r="M88" i="37" s="1"/>
  <c r="H89" i="37"/>
  <c r="M89" i="37" s="1"/>
  <c r="M89" i="97" s="1"/>
  <c r="H90" i="37"/>
  <c r="M90" i="37" s="1"/>
  <c r="H91" i="37"/>
  <c r="M91" i="37" s="1"/>
  <c r="H92" i="37"/>
  <c r="M92" i="37" s="1"/>
  <c r="H93" i="37"/>
  <c r="M93" i="37" s="1"/>
  <c r="H94" i="37"/>
  <c r="M94" i="37" s="1"/>
  <c r="H95" i="37"/>
  <c r="M95" i="37" s="1"/>
  <c r="H96" i="37"/>
  <c r="M96" i="37" s="1"/>
  <c r="H97" i="37"/>
  <c r="M97" i="37" s="1"/>
  <c r="H98" i="37"/>
  <c r="M98" i="37" s="1"/>
  <c r="H99" i="37"/>
  <c r="M99" i="37" s="1"/>
  <c r="H100" i="37"/>
  <c r="M100" i="37" s="1"/>
  <c r="H101" i="37"/>
  <c r="M101" i="37" s="1"/>
  <c r="H102" i="37"/>
  <c r="M102" i="37" s="1"/>
  <c r="H103" i="37"/>
  <c r="M103" i="37" s="1"/>
  <c r="H104" i="37"/>
  <c r="M104" i="37" s="1"/>
  <c r="H105" i="37"/>
  <c r="M105" i="37" s="1"/>
  <c r="H106" i="37"/>
  <c r="M106" i="37" s="1"/>
  <c r="H107" i="37"/>
  <c r="M107" i="37" s="1"/>
  <c r="H108" i="37"/>
  <c r="M108" i="37" s="1"/>
  <c r="H109" i="37"/>
  <c r="M109" i="37" s="1"/>
  <c r="H110" i="37"/>
  <c r="M110" i="37" s="1"/>
  <c r="H111" i="37"/>
  <c r="M111" i="37" s="1"/>
  <c r="H112" i="37"/>
  <c r="M112" i="37" s="1"/>
  <c r="H113" i="37"/>
  <c r="M113" i="37" s="1"/>
  <c r="H114" i="37"/>
  <c r="M114" i="37" s="1"/>
  <c r="H115" i="37"/>
  <c r="M115" i="37" s="1"/>
  <c r="M115" i="97" s="1"/>
  <c r="H116" i="37"/>
  <c r="M116" i="37" s="1"/>
  <c r="M116" i="97" s="1"/>
  <c r="H117" i="37"/>
  <c r="M117" i="37" s="1"/>
  <c r="M117" i="97" s="1"/>
  <c r="H118" i="37"/>
  <c r="M118" i="37" s="1"/>
  <c r="M118" i="97" s="1"/>
  <c r="H119" i="37"/>
  <c r="M119" i="37" s="1"/>
  <c r="H120" i="37"/>
  <c r="M120" i="37" s="1"/>
  <c r="H121" i="37"/>
  <c r="M121" i="37" s="1"/>
  <c r="H122" i="37"/>
  <c r="M122" i="37" s="1"/>
  <c r="H123" i="37"/>
  <c r="M123" i="37" s="1"/>
  <c r="H124" i="37"/>
  <c r="M124" i="37" s="1"/>
  <c r="H125" i="37"/>
  <c r="M125" i="37" s="1"/>
  <c r="M125" i="97" s="1"/>
  <c r="H126" i="37"/>
  <c r="M126" i="37" s="1"/>
  <c r="H127" i="37"/>
  <c r="M127" i="37" s="1"/>
  <c r="M127" i="97" s="1"/>
  <c r="H128" i="37"/>
  <c r="M128" i="37" s="1"/>
  <c r="M128" i="97" s="1"/>
  <c r="H129" i="37"/>
  <c r="M129" i="37" s="1"/>
  <c r="M129" i="97" s="1"/>
  <c r="H130" i="37"/>
  <c r="M130" i="37" s="1"/>
  <c r="M130" i="97" s="1"/>
  <c r="H131" i="37"/>
  <c r="M131" i="37" s="1"/>
  <c r="M131" i="97" s="1"/>
  <c r="H132" i="37"/>
  <c r="M132" i="37" s="1"/>
  <c r="H133" i="37"/>
  <c r="M133" i="37" s="1"/>
  <c r="M133" i="97" s="1"/>
  <c r="H134" i="37"/>
  <c r="M134" i="37" s="1"/>
  <c r="M134" i="97" s="1"/>
  <c r="H135" i="37"/>
  <c r="M135" i="37" s="1"/>
  <c r="M135" i="97" s="1"/>
  <c r="H136" i="37"/>
  <c r="M136" i="37" s="1"/>
  <c r="M136" i="97" s="1"/>
  <c r="H137" i="37"/>
  <c r="M137" i="37" s="1"/>
  <c r="M137" i="97" s="1"/>
  <c r="H138" i="37"/>
  <c r="M138" i="37" s="1"/>
  <c r="H139" i="37"/>
  <c r="M139" i="37" s="1"/>
  <c r="H140" i="37"/>
  <c r="M140" i="37" s="1"/>
  <c r="H141" i="37"/>
  <c r="M141" i="37" s="1"/>
  <c r="H142" i="37"/>
  <c r="M142" i="37" s="1"/>
  <c r="H143" i="37"/>
  <c r="M143" i="37" s="1"/>
  <c r="H144" i="37"/>
  <c r="M144" i="37" s="1"/>
  <c r="M144" i="97" s="1"/>
  <c r="H145" i="37"/>
  <c r="M145" i="37" s="1"/>
  <c r="H146" i="37"/>
  <c r="M146" i="37" s="1"/>
  <c r="H147" i="37"/>
  <c r="M147" i="37" s="1"/>
  <c r="H148" i="37"/>
  <c r="M148" i="37" s="1"/>
  <c r="M148" i="97" s="1"/>
  <c r="H149" i="37"/>
  <c r="M149" i="37" s="1"/>
  <c r="M149" i="97" s="1"/>
  <c r="H150" i="37"/>
  <c r="M150" i="37" s="1"/>
  <c r="H151" i="37"/>
  <c r="M151" i="37" s="1"/>
  <c r="H152" i="37"/>
  <c r="M152" i="37" s="1"/>
  <c r="H153" i="37"/>
  <c r="M153" i="37" s="1"/>
  <c r="M153" i="97" s="1"/>
  <c r="H154" i="37"/>
  <c r="M154" i="37" s="1"/>
  <c r="M154" i="97" s="1"/>
  <c r="H155" i="37"/>
  <c r="M155" i="37" s="1"/>
  <c r="M155" i="97" s="1"/>
  <c r="H15" i="37"/>
  <c r="M15" i="37" s="1"/>
  <c r="H14" i="37"/>
  <c r="M14" i="37" s="1"/>
  <c r="H18" i="99" l="1"/>
  <c r="H22" i="99"/>
  <c r="H26" i="99"/>
  <c r="H38" i="99"/>
  <c r="H30" i="99"/>
  <c r="H19" i="99"/>
  <c r="H21" i="99"/>
  <c r="H23" i="99"/>
  <c r="H25" i="99"/>
  <c r="H27" i="99"/>
  <c r="H29" i="99"/>
  <c r="H31" i="99"/>
  <c r="H33" i="99"/>
  <c r="H35" i="99"/>
  <c r="H37" i="99"/>
  <c r="H14" i="99"/>
  <c r="H34" i="99"/>
  <c r="H26" i="97"/>
  <c r="H48" i="97"/>
  <c r="H82" i="97"/>
  <c r="H116" i="97"/>
  <c r="H118" i="97"/>
  <c r="H128" i="97"/>
  <c r="H130" i="97"/>
  <c r="H134" i="97"/>
  <c r="H136" i="97"/>
  <c r="H144" i="97"/>
  <c r="H148" i="97"/>
  <c r="H154" i="97"/>
  <c r="H30" i="97"/>
  <c r="H29" i="97"/>
  <c r="H45" i="97"/>
  <c r="H83" i="97"/>
  <c r="H89" i="97"/>
  <c r="H115" i="97"/>
  <c r="H117" i="97"/>
  <c r="H125" i="97"/>
  <c r="H127" i="97"/>
  <c r="H129" i="97"/>
  <c r="H131" i="97"/>
  <c r="H133" i="97"/>
  <c r="H135" i="97"/>
  <c r="H137" i="97"/>
  <c r="H149" i="97"/>
  <c r="H153" i="97"/>
  <c r="H155" i="97"/>
  <c r="C47" i="99"/>
  <c r="C164" i="97"/>
  <c r="C29" i="100"/>
  <c r="C79" i="98"/>
  <c r="C34" i="100"/>
  <c r="C84" i="98"/>
  <c r="C42" i="99"/>
  <c r="C159" i="97"/>
  <c r="A25" i="98"/>
  <c r="A49" i="98"/>
  <c r="A73" i="98"/>
  <c r="A18" i="100"/>
  <c r="A30" i="98"/>
  <c r="A54" i="98"/>
  <c r="A23" i="98"/>
  <c r="A29" i="98"/>
  <c r="A53" i="98"/>
  <c r="A59" i="98"/>
  <c r="A34" i="98"/>
  <c r="A40" i="98"/>
  <c r="A58" i="98"/>
  <c r="A39" i="98"/>
  <c r="A63" i="98"/>
  <c r="A20" i="100"/>
  <c r="A20" i="98"/>
  <c r="A26" i="98"/>
  <c r="A44" i="98"/>
  <c r="A50" i="98"/>
  <c r="A62" i="98"/>
  <c r="A68" i="98"/>
  <c r="A14" i="100"/>
  <c r="O156" i="97"/>
  <c r="H15" i="117" s="1"/>
  <c r="H16" i="2" s="1"/>
  <c r="A32" i="98"/>
  <c r="A42" i="98"/>
  <c r="A51" i="98"/>
  <c r="A70" i="98"/>
  <c r="A23" i="100"/>
  <c r="A19" i="98"/>
  <c r="A31" i="98"/>
  <c r="A41" i="98"/>
  <c r="A48" i="98"/>
  <c r="A57" i="98"/>
  <c r="A67" i="98"/>
  <c r="A22" i="100"/>
  <c r="A28" i="98"/>
  <c r="A36" i="98"/>
  <c r="A38" i="98"/>
  <c r="A18" i="98"/>
  <c r="A27" i="98"/>
  <c r="A37" i="98"/>
  <c r="A45" i="98"/>
  <c r="A47" i="98"/>
  <c r="A55" i="98"/>
  <c r="A24" i="98"/>
  <c r="A46" i="98"/>
  <c r="A56" i="98"/>
  <c r="A66" i="98"/>
  <c r="A75" i="98"/>
  <c r="A65" i="98"/>
  <c r="A72" i="98"/>
  <c r="A74" i="98"/>
  <c r="A33" i="98"/>
  <c r="A35" i="98"/>
  <c r="A43" i="98"/>
  <c r="A64" i="98"/>
  <c r="A21" i="98"/>
  <c r="A60" i="98"/>
  <c r="A24" i="100"/>
  <c r="A22" i="98"/>
  <c r="A52" i="98"/>
  <c r="A61" i="98"/>
  <c r="A69" i="98"/>
  <c r="A71" i="98"/>
  <c r="A15" i="100"/>
  <c r="A21" i="100"/>
  <c r="M39" i="99"/>
  <c r="F17" i="117" s="1"/>
  <c r="F22" i="2" s="1"/>
  <c r="A17" i="100"/>
  <c r="A19" i="100"/>
  <c r="N26" i="100"/>
  <c r="G18" i="117" s="1"/>
  <c r="G25" i="2" s="1"/>
  <c r="A16" i="100"/>
  <c r="A25" i="100"/>
  <c r="L156" i="97"/>
  <c r="I15" i="117" s="1"/>
  <c r="I16" i="2" s="1"/>
  <c r="L76" i="98"/>
  <c r="I16" i="117" s="1"/>
  <c r="I19" i="2" s="1"/>
  <c r="M156" i="97"/>
  <c r="F15" i="117" s="1"/>
  <c r="F16" i="2" s="1"/>
  <c r="M76" i="98"/>
  <c r="F16" i="117" s="1"/>
  <c r="F19" i="2" s="1"/>
  <c r="N156" i="97"/>
  <c r="G15" i="117" s="1"/>
  <c r="G16" i="2" s="1"/>
  <c r="N76" i="98"/>
  <c r="G16" i="117" s="1"/>
  <c r="G19" i="2" s="1"/>
  <c r="O76" i="98"/>
  <c r="H16" i="117" s="1"/>
  <c r="H19" i="2" s="1"/>
  <c r="P76" i="98"/>
  <c r="A14" i="97"/>
  <c r="M26" i="100"/>
  <c r="F18" i="117" s="1"/>
  <c r="F25" i="2" s="1"/>
  <c r="O26" i="100"/>
  <c r="H18" i="117" s="1"/>
  <c r="H25" i="2" s="1"/>
  <c r="P26" i="100"/>
  <c r="L39" i="99"/>
  <c r="I17" i="117" s="1"/>
  <c r="I22" i="2" s="1"/>
  <c r="N39" i="99"/>
  <c r="G17" i="117" s="1"/>
  <c r="G22" i="2" s="1"/>
  <c r="O39" i="99"/>
  <c r="H17" i="117" s="1"/>
  <c r="H22" i="2" s="1"/>
  <c r="L26" i="100"/>
  <c r="I18" i="117" s="1"/>
  <c r="I25" i="2" s="1"/>
  <c r="G19" i="117" l="1"/>
  <c r="H19" i="117"/>
  <c r="F19" i="117"/>
  <c r="N9" i="100"/>
  <c r="E18" i="117"/>
  <c r="I19" i="117"/>
  <c r="D11" i="117" s="1"/>
  <c r="N9" i="98"/>
  <c r="E16" i="117"/>
  <c r="B24" i="38"/>
  <c r="C24" i="38"/>
  <c r="D24" i="38"/>
  <c r="H24" i="38"/>
  <c r="B25" i="38"/>
  <c r="C25" i="38"/>
  <c r="D25" i="38"/>
  <c r="H25" i="38"/>
  <c r="B26" i="38"/>
  <c r="C26" i="38"/>
  <c r="D26" i="38"/>
  <c r="H26" i="38"/>
  <c r="B27" i="38"/>
  <c r="C27" i="38"/>
  <c r="D27" i="38"/>
  <c r="H27" i="38"/>
  <c r="B28" i="38"/>
  <c r="C28" i="38"/>
  <c r="D28" i="38"/>
  <c r="H28" i="38"/>
  <c r="B29" i="38"/>
  <c r="C29" i="38"/>
  <c r="D29" i="38"/>
  <c r="H29" i="38"/>
  <c r="B30" i="38"/>
  <c r="C30" i="38"/>
  <c r="D30" i="38"/>
  <c r="H30" i="38"/>
  <c r="B31" i="38"/>
  <c r="C31" i="38"/>
  <c r="D31" i="38"/>
  <c r="H31" i="38"/>
  <c r="B32" i="38"/>
  <c r="C32" i="38"/>
  <c r="D32" i="38"/>
  <c r="H32" i="38"/>
  <c r="B33" i="38"/>
  <c r="C33" i="38"/>
  <c r="D33" i="38"/>
  <c r="H33" i="38"/>
  <c r="B34" i="38"/>
  <c r="C34" i="38"/>
  <c r="D34" i="38"/>
  <c r="H34" i="38"/>
  <c r="B35" i="38"/>
  <c r="C35" i="38"/>
  <c r="D35" i="38"/>
  <c r="H35" i="38"/>
  <c r="B36" i="38"/>
  <c r="C36" i="38"/>
  <c r="D36" i="38"/>
  <c r="H36" i="38"/>
  <c r="B37" i="38"/>
  <c r="C37" i="38"/>
  <c r="D37" i="38"/>
  <c r="H37" i="38"/>
  <c r="B38" i="38"/>
  <c r="C38" i="38"/>
  <c r="D38" i="38"/>
  <c r="H38" i="38"/>
  <c r="B39" i="38"/>
  <c r="C39" i="38"/>
  <c r="D39" i="38"/>
  <c r="H39" i="38"/>
  <c r="B40" i="38"/>
  <c r="C40" i="38"/>
  <c r="D40" i="38"/>
  <c r="H40" i="38"/>
  <c r="B41" i="38"/>
  <c r="C41" i="38"/>
  <c r="D41" i="38"/>
  <c r="H41" i="38"/>
  <c r="B42" i="38"/>
  <c r="C42" i="38"/>
  <c r="D42" i="38"/>
  <c r="H42" i="38"/>
  <c r="B43" i="38"/>
  <c r="C43" i="38"/>
  <c r="D43" i="38"/>
  <c r="H43" i="38"/>
  <c r="B44" i="38"/>
  <c r="C44" i="38"/>
  <c r="D44" i="38"/>
  <c r="H44" i="38"/>
  <c r="B45" i="38"/>
  <c r="C45" i="38"/>
  <c r="D45" i="38"/>
  <c r="H45" i="38"/>
  <c r="B46" i="38"/>
  <c r="C46" i="38"/>
  <c r="D46" i="38"/>
  <c r="H46" i="38"/>
  <c r="B47" i="38"/>
  <c r="C47" i="38"/>
  <c r="D47" i="38"/>
  <c r="H47" i="38"/>
  <c r="B48" i="38"/>
  <c r="C48" i="38"/>
  <c r="D48" i="38"/>
  <c r="H48" i="38"/>
  <c r="B49" i="38"/>
  <c r="C49" i="38"/>
  <c r="D49" i="38"/>
  <c r="H49" i="38"/>
  <c r="B50" i="38"/>
  <c r="C50" i="38"/>
  <c r="D50" i="38"/>
  <c r="H50" i="38"/>
  <c r="B51" i="38"/>
  <c r="C51" i="38"/>
  <c r="D51" i="38"/>
  <c r="H51" i="38"/>
  <c r="B52" i="38"/>
  <c r="C52" i="38"/>
  <c r="D52" i="38"/>
  <c r="H52" i="38"/>
  <c r="B53" i="38"/>
  <c r="C53" i="38"/>
  <c r="D53" i="38"/>
  <c r="H53" i="38"/>
  <c r="B54" i="38"/>
  <c r="C54" i="38"/>
  <c r="D54" i="38"/>
  <c r="H54" i="38"/>
  <c r="B55" i="38"/>
  <c r="C55" i="38"/>
  <c r="D55" i="38"/>
  <c r="H55" i="38"/>
  <c r="B56" i="38"/>
  <c r="C56" i="38"/>
  <c r="D56" i="38"/>
  <c r="H56" i="38"/>
  <c r="B57" i="38"/>
  <c r="C57" i="38"/>
  <c r="D57" i="38"/>
  <c r="H57" i="38"/>
  <c r="B58" i="38"/>
  <c r="C58" i="38"/>
  <c r="D58" i="38"/>
  <c r="H58" i="38"/>
  <c r="B59" i="38"/>
  <c r="C59" i="38"/>
  <c r="D59" i="38"/>
  <c r="H59" i="38"/>
  <c r="B60" i="38"/>
  <c r="C60" i="38"/>
  <c r="D60" i="38"/>
  <c r="H60" i="38"/>
  <c r="B61" i="38"/>
  <c r="C61" i="38"/>
  <c r="D61" i="38"/>
  <c r="H61" i="38"/>
  <c r="B62" i="38"/>
  <c r="C62" i="38"/>
  <c r="D62" i="38"/>
  <c r="H62" i="38"/>
  <c r="B63" i="38"/>
  <c r="C63" i="38"/>
  <c r="D63" i="38"/>
  <c r="H63" i="38"/>
  <c r="B64" i="38"/>
  <c r="C64" i="38"/>
  <c r="D64" i="38"/>
  <c r="H64" i="38"/>
  <c r="B65" i="38"/>
  <c r="C65" i="38"/>
  <c r="D65" i="38"/>
  <c r="H65" i="38"/>
  <c r="B66" i="38"/>
  <c r="C66" i="38"/>
  <c r="D66" i="38"/>
  <c r="H66" i="38"/>
  <c r="B67" i="38"/>
  <c r="C67" i="38"/>
  <c r="D67" i="38"/>
  <c r="H67" i="38"/>
  <c r="B68" i="38"/>
  <c r="C68" i="38"/>
  <c r="D68" i="38"/>
  <c r="H68" i="38"/>
  <c r="B69" i="38"/>
  <c r="C69" i="38"/>
  <c r="D69" i="38"/>
  <c r="H69" i="38"/>
  <c r="B70" i="38"/>
  <c r="C70" i="38"/>
  <c r="D70" i="38"/>
  <c r="H70" i="38"/>
  <c r="B71" i="38"/>
  <c r="C71" i="38"/>
  <c r="D71" i="38"/>
  <c r="H71" i="38"/>
  <c r="B72" i="38"/>
  <c r="C72" i="38"/>
  <c r="D72" i="38"/>
  <c r="H72" i="38"/>
  <c r="B73" i="38"/>
  <c r="C73" i="38"/>
  <c r="D73" i="38"/>
  <c r="H73" i="38"/>
  <c r="B74" i="38"/>
  <c r="C74" i="38"/>
  <c r="D74" i="38"/>
  <c r="H74" i="38"/>
  <c r="B75" i="38"/>
  <c r="C75" i="38"/>
  <c r="D75" i="38"/>
  <c r="H75" i="38"/>
  <c r="B76" i="38"/>
  <c r="C76" i="38"/>
  <c r="D76" i="38"/>
  <c r="H76" i="38"/>
  <c r="B77" i="38"/>
  <c r="C77" i="38"/>
  <c r="D77" i="38"/>
  <c r="H77" i="38"/>
  <c r="B78" i="38"/>
  <c r="C78" i="38"/>
  <c r="D78" i="38"/>
  <c r="H78" i="38"/>
  <c r="B79" i="38"/>
  <c r="C79" i="38"/>
  <c r="D79" i="38"/>
  <c r="H79" i="38"/>
  <c r="B80" i="38"/>
  <c r="C80" i="38"/>
  <c r="D80" i="38"/>
  <c r="H80" i="38"/>
  <c r="B81" i="38"/>
  <c r="C81" i="38"/>
  <c r="D81" i="38"/>
  <c r="H81" i="38"/>
  <c r="B82" i="38"/>
  <c r="C82" i="38"/>
  <c r="D82" i="38"/>
  <c r="H82" i="38"/>
  <c r="B83" i="38"/>
  <c r="C83" i="38"/>
  <c r="D83" i="38"/>
  <c r="H83" i="38"/>
  <c r="B84" i="38"/>
  <c r="C84" i="38"/>
  <c r="D84" i="38"/>
  <c r="H84" i="38"/>
  <c r="B85" i="38"/>
  <c r="C85" i="38"/>
  <c r="D85" i="38"/>
  <c r="H85" i="38"/>
  <c r="B86" i="38"/>
  <c r="C86" i="38"/>
  <c r="D86" i="38"/>
  <c r="H86" i="38"/>
  <c r="B87" i="38"/>
  <c r="C87" i="38"/>
  <c r="D87" i="38"/>
  <c r="H87" i="38"/>
  <c r="B88" i="38"/>
  <c r="C88" i="38"/>
  <c r="D88" i="38"/>
  <c r="H88" i="38"/>
  <c r="B89" i="38"/>
  <c r="C89" i="38"/>
  <c r="D89" i="38"/>
  <c r="H89" i="38"/>
  <c r="B90" i="38"/>
  <c r="C90" i="38"/>
  <c r="D90" i="38"/>
  <c r="H90" i="38"/>
  <c r="B91" i="38"/>
  <c r="C91" i="38"/>
  <c r="D91" i="38"/>
  <c r="H91" i="38"/>
  <c r="B92" i="38"/>
  <c r="C92" i="38"/>
  <c r="D92" i="38"/>
  <c r="H92" i="38"/>
  <c r="B93" i="38"/>
  <c r="C93" i="38"/>
  <c r="D93" i="38"/>
  <c r="H93" i="38"/>
  <c r="B94" i="38"/>
  <c r="C94" i="38"/>
  <c r="D94" i="38"/>
  <c r="H94" i="38"/>
  <c r="B95" i="38"/>
  <c r="C95" i="38"/>
  <c r="D95" i="38"/>
  <c r="H95" i="38"/>
  <c r="B96" i="38"/>
  <c r="C96" i="38"/>
  <c r="D96" i="38"/>
  <c r="H96" i="38"/>
  <c r="B97" i="38"/>
  <c r="C97" i="38"/>
  <c r="D97" i="38"/>
  <c r="H97" i="38"/>
  <c r="B98" i="38"/>
  <c r="C98" i="38"/>
  <c r="D98" i="38"/>
  <c r="H98" i="38"/>
  <c r="B99" i="38"/>
  <c r="C99" i="38"/>
  <c r="D99" i="38"/>
  <c r="H99" i="38"/>
  <c r="B100" i="38"/>
  <c r="C100" i="38"/>
  <c r="D100" i="38"/>
  <c r="H100" i="38"/>
  <c r="B101" i="38"/>
  <c r="C101" i="38"/>
  <c r="D101" i="38"/>
  <c r="H101" i="38"/>
  <c r="B102" i="38"/>
  <c r="C102" i="38"/>
  <c r="D102" i="38"/>
  <c r="H102" i="38"/>
  <c r="B103" i="38"/>
  <c r="C103" i="38"/>
  <c r="D103" i="38"/>
  <c r="H103" i="38"/>
  <c r="B104" i="38"/>
  <c r="C104" i="38"/>
  <c r="D104" i="38"/>
  <c r="H104" i="38"/>
  <c r="B105" i="38"/>
  <c r="C105" i="38"/>
  <c r="D105" i="38"/>
  <c r="H105" i="38"/>
  <c r="B106" i="38"/>
  <c r="C106" i="38"/>
  <c r="D106" i="38"/>
  <c r="H106" i="38"/>
  <c r="B107" i="38"/>
  <c r="C107" i="38"/>
  <c r="D107" i="38"/>
  <c r="H107" i="38"/>
  <c r="B108" i="38"/>
  <c r="C108" i="38"/>
  <c r="D108" i="38"/>
  <c r="H108" i="38"/>
  <c r="B109" i="38"/>
  <c r="C109" i="38"/>
  <c r="D109" i="38"/>
  <c r="H109" i="38"/>
  <c r="B110" i="38"/>
  <c r="C110" i="38"/>
  <c r="D110" i="38"/>
  <c r="H110" i="38"/>
  <c r="B111" i="38"/>
  <c r="C111" i="38"/>
  <c r="D111" i="38"/>
  <c r="H111" i="38"/>
  <c r="B112" i="38"/>
  <c r="C112" i="38"/>
  <c r="D112" i="38"/>
  <c r="H112" i="38"/>
  <c r="B113" i="38"/>
  <c r="C113" i="38"/>
  <c r="D113" i="38"/>
  <c r="H113" i="38"/>
  <c r="B114" i="38"/>
  <c r="C114" i="38"/>
  <c r="D114" i="38"/>
  <c r="H114" i="38"/>
  <c r="B115" i="38"/>
  <c r="C115" i="38"/>
  <c r="D115" i="38"/>
  <c r="H115" i="38"/>
  <c r="B116" i="38"/>
  <c r="C116" i="38"/>
  <c r="D116" i="38"/>
  <c r="H116" i="38"/>
  <c r="B117" i="38"/>
  <c r="C117" i="38"/>
  <c r="D117" i="38"/>
  <c r="H117" i="38"/>
  <c r="B118" i="38"/>
  <c r="C118" i="38"/>
  <c r="D118" i="38"/>
  <c r="H118" i="38"/>
  <c r="B119" i="38"/>
  <c r="C119" i="38"/>
  <c r="D119" i="38"/>
  <c r="H119" i="38"/>
  <c r="B120" i="38"/>
  <c r="C120" i="38"/>
  <c r="D120" i="38"/>
  <c r="H120" i="38"/>
  <c r="B121" i="38"/>
  <c r="C121" i="38"/>
  <c r="D121" i="38"/>
  <c r="H121" i="38"/>
  <c r="B122" i="38"/>
  <c r="C122" i="38"/>
  <c r="D122" i="38"/>
  <c r="H122" i="38"/>
  <c r="B123" i="38"/>
  <c r="C123" i="38"/>
  <c r="D123" i="38"/>
  <c r="H123" i="38"/>
  <c r="B124" i="38"/>
  <c r="C124" i="38"/>
  <c r="D124" i="38"/>
  <c r="H124" i="38"/>
  <c r="B125" i="38"/>
  <c r="C125" i="38"/>
  <c r="D125" i="38"/>
  <c r="H125" i="38"/>
  <c r="B126" i="38"/>
  <c r="C126" i="38"/>
  <c r="D126" i="38"/>
  <c r="H126" i="38"/>
  <c r="B127" i="38"/>
  <c r="C127" i="38"/>
  <c r="D127" i="38"/>
  <c r="H127" i="38"/>
  <c r="B128" i="38"/>
  <c r="C128" i="38"/>
  <c r="D128" i="38"/>
  <c r="H128" i="38"/>
  <c r="B129" i="38"/>
  <c r="C129" i="38"/>
  <c r="D129" i="38"/>
  <c r="H129" i="38"/>
  <c r="B130" i="38"/>
  <c r="C130" i="38"/>
  <c r="D130" i="38"/>
  <c r="H130" i="38"/>
  <c r="B131" i="38"/>
  <c r="C131" i="38"/>
  <c r="D131" i="38"/>
  <c r="H131" i="38"/>
  <c r="B132" i="38"/>
  <c r="C132" i="38"/>
  <c r="D132" i="38"/>
  <c r="H132" i="38"/>
  <c r="B133" i="38"/>
  <c r="C133" i="38"/>
  <c r="D133" i="38"/>
  <c r="H133" i="38"/>
  <c r="B134" i="38"/>
  <c r="C134" i="38"/>
  <c r="D134" i="38"/>
  <c r="H134" i="38"/>
  <c r="B135" i="38"/>
  <c r="C135" i="38"/>
  <c r="D135" i="38"/>
  <c r="H135" i="38"/>
  <c r="B136" i="38"/>
  <c r="C136" i="38"/>
  <c r="D136" i="38"/>
  <c r="H136" i="38"/>
  <c r="B137" i="38"/>
  <c r="C137" i="38"/>
  <c r="D137" i="38"/>
  <c r="H137" i="38"/>
  <c r="B138" i="38"/>
  <c r="C138" i="38"/>
  <c r="D138" i="38"/>
  <c r="H138" i="38"/>
  <c r="B139" i="38"/>
  <c r="C139" i="38"/>
  <c r="D139" i="38"/>
  <c r="H139" i="38"/>
  <c r="B140" i="38"/>
  <c r="C140" i="38"/>
  <c r="D140" i="38"/>
  <c r="H140" i="38"/>
  <c r="B141" i="38"/>
  <c r="C141" i="38"/>
  <c r="D141" i="38"/>
  <c r="H141" i="38"/>
  <c r="B142" i="38"/>
  <c r="C142" i="38"/>
  <c r="D142" i="38"/>
  <c r="H142" i="38"/>
  <c r="B143" i="38"/>
  <c r="C143" i="38"/>
  <c r="D143" i="38"/>
  <c r="H143" i="38"/>
  <c r="B144" i="38"/>
  <c r="C144" i="38"/>
  <c r="D144" i="38"/>
  <c r="H144" i="38"/>
  <c r="B145" i="38"/>
  <c r="C145" i="38"/>
  <c r="D145" i="38"/>
  <c r="H145" i="38"/>
  <c r="B146" i="38"/>
  <c r="C146" i="38"/>
  <c r="D146" i="38"/>
  <c r="H146" i="38"/>
  <c r="B147" i="38"/>
  <c r="C147" i="38"/>
  <c r="D147" i="38"/>
  <c r="H147" i="38"/>
  <c r="B148" i="38"/>
  <c r="C148" i="38"/>
  <c r="D148" i="38"/>
  <c r="H148" i="38"/>
  <c r="B149" i="38"/>
  <c r="C149" i="38"/>
  <c r="D149" i="38"/>
  <c r="H149" i="38"/>
  <c r="B150" i="38"/>
  <c r="C150" i="38"/>
  <c r="D150" i="38"/>
  <c r="H150" i="38"/>
  <c r="B151" i="38"/>
  <c r="C151" i="38"/>
  <c r="D151" i="38"/>
  <c r="H151" i="38"/>
  <c r="B152" i="38"/>
  <c r="C152" i="38"/>
  <c r="D152" i="38"/>
  <c r="H152" i="38"/>
  <c r="B153" i="38"/>
  <c r="C153" i="38"/>
  <c r="D153" i="38"/>
  <c r="H153" i="38"/>
  <c r="B154" i="38"/>
  <c r="C154" i="38"/>
  <c r="D154" i="38"/>
  <c r="H154" i="38"/>
  <c r="B155" i="38"/>
  <c r="C155" i="38"/>
  <c r="D155" i="38"/>
  <c r="H155" i="38"/>
  <c r="B26" i="3"/>
  <c r="C26" i="3"/>
  <c r="D26" i="3"/>
  <c r="H26" i="3"/>
  <c r="B27" i="3"/>
  <c r="C27" i="3"/>
  <c r="D27" i="3"/>
  <c r="H27" i="3"/>
  <c r="B28" i="3"/>
  <c r="C28" i="3"/>
  <c r="D28" i="3"/>
  <c r="H28" i="3"/>
  <c r="B29" i="3"/>
  <c r="C29" i="3"/>
  <c r="D29" i="3"/>
  <c r="H29" i="3"/>
  <c r="B30" i="3"/>
  <c r="C30" i="3"/>
  <c r="D30" i="3"/>
  <c r="H30" i="3"/>
  <c r="B31" i="3"/>
  <c r="C31" i="3"/>
  <c r="D31" i="3"/>
  <c r="H31" i="3"/>
  <c r="B32" i="3"/>
  <c r="C32" i="3"/>
  <c r="D32" i="3"/>
  <c r="H32" i="3"/>
  <c r="B33" i="3"/>
  <c r="C33" i="3"/>
  <c r="D33" i="3"/>
  <c r="H33" i="3"/>
  <c r="B34" i="3"/>
  <c r="C34" i="3"/>
  <c r="D34" i="3"/>
  <c r="H34" i="3"/>
  <c r="B35" i="3"/>
  <c r="C35" i="3"/>
  <c r="D35" i="3"/>
  <c r="H35" i="3"/>
  <c r="B36" i="3"/>
  <c r="C36" i="3"/>
  <c r="D36" i="3"/>
  <c r="H36" i="3"/>
  <c r="B37" i="3"/>
  <c r="C37" i="3"/>
  <c r="D37" i="3"/>
  <c r="H37" i="3"/>
  <c r="B38" i="3"/>
  <c r="C38" i="3"/>
  <c r="D38" i="3"/>
  <c r="H38" i="3"/>
  <c r="B39" i="3"/>
  <c r="C39" i="3"/>
  <c r="D39" i="3"/>
  <c r="H39" i="3"/>
  <c r="B40" i="3"/>
  <c r="C40" i="3"/>
  <c r="D40" i="3"/>
  <c r="H40" i="3"/>
  <c r="B41" i="3"/>
  <c r="C41" i="3"/>
  <c r="D41" i="3"/>
  <c r="H41" i="3"/>
  <c r="B42" i="3"/>
  <c r="C42" i="3"/>
  <c r="D42" i="3"/>
  <c r="H42" i="3"/>
  <c r="B43" i="3"/>
  <c r="C43" i="3"/>
  <c r="D43" i="3"/>
  <c r="H43" i="3"/>
  <c r="B44" i="3"/>
  <c r="C44" i="3"/>
  <c r="D44" i="3"/>
  <c r="H44" i="3"/>
  <c r="B45" i="3"/>
  <c r="C45" i="3"/>
  <c r="D45" i="3"/>
  <c r="H45" i="3"/>
  <c r="B46" i="3"/>
  <c r="C46" i="3"/>
  <c r="D46" i="3"/>
  <c r="H46" i="3"/>
  <c r="B47" i="3"/>
  <c r="C47" i="3"/>
  <c r="D47" i="3"/>
  <c r="H47" i="3"/>
  <c r="B48" i="3"/>
  <c r="C48" i="3"/>
  <c r="D48" i="3"/>
  <c r="H48" i="3"/>
  <c r="B49" i="3"/>
  <c r="C49" i="3"/>
  <c r="D49" i="3"/>
  <c r="H49" i="3"/>
  <c r="B50" i="3"/>
  <c r="C50" i="3"/>
  <c r="D50" i="3"/>
  <c r="H50" i="3"/>
  <c r="B51" i="3"/>
  <c r="C51" i="3"/>
  <c r="D51" i="3"/>
  <c r="H51" i="3"/>
  <c r="B52" i="3"/>
  <c r="C52" i="3"/>
  <c r="D52" i="3"/>
  <c r="H52" i="3"/>
  <c r="B53" i="3"/>
  <c r="C53" i="3"/>
  <c r="D53" i="3"/>
  <c r="H53" i="3"/>
  <c r="B54" i="3"/>
  <c r="C54" i="3"/>
  <c r="D54" i="3"/>
  <c r="H54" i="3"/>
  <c r="B55" i="3"/>
  <c r="C55" i="3"/>
  <c r="D55" i="3"/>
  <c r="H55" i="3"/>
  <c r="B56" i="3"/>
  <c r="C56" i="3"/>
  <c r="D56" i="3"/>
  <c r="H56" i="3"/>
  <c r="B57" i="3"/>
  <c r="C57" i="3"/>
  <c r="D57" i="3"/>
  <c r="H57" i="3"/>
  <c r="B58" i="3"/>
  <c r="C58" i="3"/>
  <c r="D58" i="3"/>
  <c r="H58" i="3"/>
  <c r="B59" i="3"/>
  <c r="C59" i="3"/>
  <c r="D59" i="3"/>
  <c r="H59" i="3"/>
  <c r="B60" i="3"/>
  <c r="C60" i="3"/>
  <c r="D60" i="3"/>
  <c r="H60" i="3"/>
  <c r="B61" i="3"/>
  <c r="C61" i="3"/>
  <c r="D61" i="3"/>
  <c r="H61" i="3"/>
  <c r="B62" i="3"/>
  <c r="C62" i="3"/>
  <c r="D62" i="3"/>
  <c r="H62" i="3"/>
  <c r="B63" i="3"/>
  <c r="C63" i="3"/>
  <c r="D63" i="3"/>
  <c r="H63" i="3"/>
  <c r="B64" i="3"/>
  <c r="C64" i="3"/>
  <c r="D64" i="3"/>
  <c r="H64" i="3"/>
  <c r="B65" i="3"/>
  <c r="C65" i="3"/>
  <c r="D65" i="3"/>
  <c r="H65" i="3"/>
  <c r="B66" i="3"/>
  <c r="C66" i="3"/>
  <c r="D66" i="3"/>
  <c r="H66" i="3"/>
  <c r="B67" i="3"/>
  <c r="C67" i="3"/>
  <c r="D67" i="3"/>
  <c r="H67" i="3"/>
  <c r="B68" i="3"/>
  <c r="C68" i="3"/>
  <c r="D68" i="3"/>
  <c r="H68" i="3"/>
  <c r="B69" i="3"/>
  <c r="C69" i="3"/>
  <c r="D69" i="3"/>
  <c r="H69" i="3"/>
  <c r="B70" i="3"/>
  <c r="C70" i="3"/>
  <c r="D70" i="3"/>
  <c r="H70" i="3"/>
  <c r="B71" i="3"/>
  <c r="C71" i="3"/>
  <c r="D71" i="3"/>
  <c r="H71" i="3"/>
  <c r="B72" i="3"/>
  <c r="C72" i="3"/>
  <c r="D72" i="3"/>
  <c r="H72" i="3"/>
  <c r="B73" i="3"/>
  <c r="C73" i="3"/>
  <c r="D73" i="3"/>
  <c r="H73" i="3"/>
  <c r="B74" i="3"/>
  <c r="C74" i="3"/>
  <c r="D74" i="3"/>
  <c r="H74" i="3"/>
  <c r="B75" i="3"/>
  <c r="C75" i="3"/>
  <c r="D75" i="3"/>
  <c r="H75" i="3"/>
  <c r="B76" i="3"/>
  <c r="C76" i="3"/>
  <c r="D76" i="3"/>
  <c r="H76" i="3"/>
  <c r="B77" i="3"/>
  <c r="C77" i="3"/>
  <c r="D77" i="3"/>
  <c r="H77" i="3"/>
  <c r="B78" i="3"/>
  <c r="C78" i="3"/>
  <c r="D78" i="3"/>
  <c r="H78" i="3"/>
  <c r="B79" i="3"/>
  <c r="C79" i="3"/>
  <c r="D79" i="3"/>
  <c r="H79" i="3"/>
  <c r="B80" i="3"/>
  <c r="C80" i="3"/>
  <c r="D80" i="3"/>
  <c r="H80" i="3"/>
  <c r="B81" i="3"/>
  <c r="C81" i="3"/>
  <c r="D81" i="3"/>
  <c r="H81" i="3"/>
  <c r="B82" i="3"/>
  <c r="C82" i="3"/>
  <c r="D82" i="3"/>
  <c r="H82" i="3"/>
  <c r="B83" i="3"/>
  <c r="C83" i="3"/>
  <c r="D83" i="3"/>
  <c r="H83" i="3"/>
  <c r="B84" i="3"/>
  <c r="C84" i="3"/>
  <c r="D84" i="3"/>
  <c r="H84" i="3"/>
  <c r="B85" i="3"/>
  <c r="C85" i="3"/>
  <c r="D85" i="3"/>
  <c r="H85" i="3"/>
  <c r="B86" i="3"/>
  <c r="C86" i="3"/>
  <c r="D86" i="3"/>
  <c r="H86" i="3"/>
  <c r="B87" i="3"/>
  <c r="C87" i="3"/>
  <c r="D87" i="3"/>
  <c r="H87" i="3"/>
  <c r="B88" i="3"/>
  <c r="C88" i="3"/>
  <c r="D88" i="3"/>
  <c r="H88" i="3"/>
  <c r="B89" i="3"/>
  <c r="C89" i="3"/>
  <c r="D89" i="3"/>
  <c r="H89" i="3"/>
  <c r="B90" i="3"/>
  <c r="C90" i="3"/>
  <c r="D90" i="3"/>
  <c r="H90" i="3"/>
  <c r="B91" i="3"/>
  <c r="C91" i="3"/>
  <c r="D91" i="3"/>
  <c r="H91" i="3"/>
  <c r="B92" i="3"/>
  <c r="C92" i="3"/>
  <c r="D92" i="3"/>
  <c r="H92" i="3"/>
  <c r="B93" i="3"/>
  <c r="C93" i="3"/>
  <c r="D93" i="3"/>
  <c r="H93" i="3"/>
  <c r="B94" i="3"/>
  <c r="C94" i="3"/>
  <c r="D94" i="3"/>
  <c r="H94" i="3"/>
  <c r="B95" i="3"/>
  <c r="C95" i="3"/>
  <c r="D95" i="3"/>
  <c r="H95" i="3"/>
  <c r="B96" i="3"/>
  <c r="C96" i="3"/>
  <c r="D96" i="3"/>
  <c r="H96" i="3"/>
  <c r="B97" i="3"/>
  <c r="C97" i="3"/>
  <c r="D97" i="3"/>
  <c r="H97" i="3"/>
  <c r="B98" i="3"/>
  <c r="C98" i="3"/>
  <c r="D98" i="3"/>
  <c r="H98" i="3"/>
  <c r="B99" i="3"/>
  <c r="C99" i="3"/>
  <c r="D99" i="3"/>
  <c r="H99" i="3"/>
  <c r="B100" i="3"/>
  <c r="C100" i="3"/>
  <c r="D100" i="3"/>
  <c r="H100" i="3"/>
  <c r="B101" i="3"/>
  <c r="C101" i="3"/>
  <c r="D101" i="3"/>
  <c r="H101" i="3"/>
  <c r="B102" i="3"/>
  <c r="C102" i="3"/>
  <c r="D102" i="3"/>
  <c r="H102" i="3"/>
  <c r="B103" i="3"/>
  <c r="C103" i="3"/>
  <c r="D103" i="3"/>
  <c r="H103" i="3"/>
  <c r="B104" i="3"/>
  <c r="C104" i="3"/>
  <c r="D104" i="3"/>
  <c r="H104" i="3"/>
  <c r="B105" i="3"/>
  <c r="C105" i="3"/>
  <c r="D105" i="3"/>
  <c r="H105" i="3"/>
  <c r="B106" i="3"/>
  <c r="C106" i="3"/>
  <c r="D106" i="3"/>
  <c r="H106" i="3"/>
  <c r="B107" i="3"/>
  <c r="C107" i="3"/>
  <c r="D107" i="3"/>
  <c r="H107" i="3"/>
  <c r="B108" i="3"/>
  <c r="C108" i="3"/>
  <c r="D108" i="3"/>
  <c r="H108" i="3"/>
  <c r="B109" i="3"/>
  <c r="C109" i="3"/>
  <c r="D109" i="3"/>
  <c r="H109" i="3"/>
  <c r="B110" i="3"/>
  <c r="C110" i="3"/>
  <c r="D110" i="3"/>
  <c r="H110" i="3"/>
  <c r="B111" i="3"/>
  <c r="C111" i="3"/>
  <c r="D111" i="3"/>
  <c r="H111" i="3"/>
  <c r="B112" i="3"/>
  <c r="C112" i="3"/>
  <c r="D112" i="3"/>
  <c r="H112" i="3"/>
  <c r="B113" i="3"/>
  <c r="C113" i="3"/>
  <c r="D113" i="3"/>
  <c r="H113" i="3"/>
  <c r="B114" i="3"/>
  <c r="C114" i="3"/>
  <c r="D114" i="3"/>
  <c r="H114" i="3"/>
  <c r="B115" i="3"/>
  <c r="C115" i="3"/>
  <c r="D115" i="3"/>
  <c r="H115" i="3"/>
  <c r="B116" i="3"/>
  <c r="C116" i="3"/>
  <c r="D116" i="3"/>
  <c r="H116" i="3"/>
  <c r="B117" i="3"/>
  <c r="C117" i="3"/>
  <c r="D117" i="3"/>
  <c r="H117" i="3"/>
  <c r="B118" i="3"/>
  <c r="C118" i="3"/>
  <c r="D118" i="3"/>
  <c r="H118" i="3"/>
  <c r="B119" i="3"/>
  <c r="C119" i="3"/>
  <c r="D119" i="3"/>
  <c r="H119" i="3"/>
  <c r="B120" i="3"/>
  <c r="C120" i="3"/>
  <c r="D120" i="3"/>
  <c r="H120" i="3"/>
  <c r="B121" i="3"/>
  <c r="C121" i="3"/>
  <c r="D121" i="3"/>
  <c r="H121" i="3"/>
  <c r="B122" i="3"/>
  <c r="C122" i="3"/>
  <c r="D122" i="3"/>
  <c r="H122" i="3"/>
  <c r="B123" i="3"/>
  <c r="C123" i="3"/>
  <c r="D123" i="3"/>
  <c r="H123" i="3"/>
  <c r="B124" i="3"/>
  <c r="C124" i="3"/>
  <c r="D124" i="3"/>
  <c r="H124" i="3"/>
  <c r="B125" i="3"/>
  <c r="C125" i="3"/>
  <c r="D125" i="3"/>
  <c r="H125" i="3"/>
  <c r="B126" i="3"/>
  <c r="C126" i="3"/>
  <c r="D126" i="3"/>
  <c r="H126" i="3"/>
  <c r="B127" i="3"/>
  <c r="C127" i="3"/>
  <c r="D127" i="3"/>
  <c r="H127" i="3"/>
  <c r="B128" i="3"/>
  <c r="C128" i="3"/>
  <c r="D128" i="3"/>
  <c r="H128" i="3"/>
  <c r="B129" i="3"/>
  <c r="C129" i="3"/>
  <c r="D129" i="3"/>
  <c r="H129" i="3"/>
  <c r="B130" i="3"/>
  <c r="C130" i="3"/>
  <c r="D130" i="3"/>
  <c r="H130" i="3"/>
  <c r="B131" i="3"/>
  <c r="C131" i="3"/>
  <c r="D131" i="3"/>
  <c r="H131" i="3"/>
  <c r="B132" i="3"/>
  <c r="C132" i="3"/>
  <c r="D132" i="3"/>
  <c r="H132" i="3"/>
  <c r="B133" i="3"/>
  <c r="C133" i="3"/>
  <c r="D133" i="3"/>
  <c r="H133" i="3"/>
  <c r="B134" i="3"/>
  <c r="C134" i="3"/>
  <c r="D134" i="3"/>
  <c r="H134" i="3"/>
  <c r="B135" i="3"/>
  <c r="C135" i="3"/>
  <c r="D135" i="3"/>
  <c r="H135" i="3"/>
  <c r="B136" i="3"/>
  <c r="C136" i="3"/>
  <c r="D136" i="3"/>
  <c r="H136" i="3"/>
  <c r="B137" i="3"/>
  <c r="C137" i="3"/>
  <c r="D137" i="3"/>
  <c r="H137" i="3"/>
  <c r="B138" i="3"/>
  <c r="C138" i="3"/>
  <c r="D138" i="3"/>
  <c r="H138" i="3"/>
  <c r="B139" i="3"/>
  <c r="C139" i="3"/>
  <c r="D139" i="3"/>
  <c r="H139" i="3"/>
  <c r="B140" i="3"/>
  <c r="C140" i="3"/>
  <c r="D140" i="3"/>
  <c r="H140" i="3"/>
  <c r="B141" i="3"/>
  <c r="C141" i="3"/>
  <c r="D141" i="3"/>
  <c r="H141" i="3"/>
  <c r="B142" i="3"/>
  <c r="C142" i="3"/>
  <c r="D142" i="3"/>
  <c r="H142" i="3"/>
  <c r="B143" i="3"/>
  <c r="C143" i="3"/>
  <c r="D143" i="3"/>
  <c r="H143" i="3"/>
  <c r="B144" i="3"/>
  <c r="C144" i="3"/>
  <c r="D144" i="3"/>
  <c r="H144" i="3"/>
  <c r="B145" i="3"/>
  <c r="C145" i="3"/>
  <c r="D145" i="3"/>
  <c r="H145" i="3"/>
  <c r="B146" i="3"/>
  <c r="C146" i="3"/>
  <c r="D146" i="3"/>
  <c r="H146" i="3"/>
  <c r="B147" i="3"/>
  <c r="C147" i="3"/>
  <c r="D147" i="3"/>
  <c r="H147" i="3"/>
  <c r="B148" i="3"/>
  <c r="C148" i="3"/>
  <c r="D148" i="3"/>
  <c r="H148" i="3"/>
  <c r="B149" i="3"/>
  <c r="C149" i="3"/>
  <c r="D149" i="3"/>
  <c r="H149" i="3"/>
  <c r="B150" i="3"/>
  <c r="C150" i="3"/>
  <c r="D150" i="3"/>
  <c r="H150" i="3"/>
  <c r="B151" i="3"/>
  <c r="C151" i="3"/>
  <c r="D151" i="3"/>
  <c r="H151" i="3"/>
  <c r="B152" i="3"/>
  <c r="C152" i="3"/>
  <c r="D152" i="3"/>
  <c r="H152" i="3"/>
  <c r="B153" i="3"/>
  <c r="C153" i="3"/>
  <c r="D153" i="3"/>
  <c r="H153" i="3"/>
  <c r="B154" i="3"/>
  <c r="C154" i="3"/>
  <c r="D154" i="3"/>
  <c r="H154" i="3"/>
  <c r="B155" i="3"/>
  <c r="C155" i="3"/>
  <c r="D155" i="3"/>
  <c r="H155" i="3"/>
  <c r="C36" i="117"/>
  <c r="A18" i="117" l="1"/>
  <c r="B18" i="117" s="1"/>
  <c r="B25" i="2" s="1"/>
  <c r="E25" i="2"/>
  <c r="A25" i="2" s="1"/>
  <c r="A16" i="117"/>
  <c r="B16" i="117" s="1"/>
  <c r="B19" i="2" s="1"/>
  <c r="E19" i="2"/>
  <c r="A19" i="2" s="1"/>
  <c r="C87" i="98"/>
  <c r="C37" i="100"/>
  <c r="C167" i="97"/>
  <c r="C50" i="99"/>
  <c r="C2" i="39"/>
  <c r="C16" i="34" s="1"/>
  <c r="D1" i="39"/>
  <c r="C2" i="40"/>
  <c r="D1" i="40"/>
  <c r="C2" i="41"/>
  <c r="D1" i="41"/>
  <c r="C2" i="42"/>
  <c r="D1" i="42"/>
  <c r="C2" i="43"/>
  <c r="D1" i="43"/>
  <c r="C2" i="6"/>
  <c r="D1" i="6"/>
  <c r="D1" i="3"/>
  <c r="D1" i="38"/>
  <c r="C2" i="3"/>
  <c r="C2" i="38"/>
  <c r="P10" i="3"/>
  <c r="P10" i="38"/>
  <c r="P10" i="4"/>
  <c r="P10" i="39"/>
  <c r="P10" i="40"/>
  <c r="P10" i="5"/>
  <c r="P10" i="41"/>
  <c r="P10" i="42"/>
  <c r="P10" i="44"/>
  <c r="P10" i="6"/>
  <c r="P10" i="43"/>
  <c r="P10" i="37"/>
  <c r="K155" i="37"/>
  <c r="K155" i="97" s="1"/>
  <c r="K154" i="37"/>
  <c r="K154" i="97" s="1"/>
  <c r="K150" i="37"/>
  <c r="K149" i="37"/>
  <c r="K149" i="97" s="1"/>
  <c r="K147" i="37"/>
  <c r="K146" i="37"/>
  <c r="K142" i="37"/>
  <c r="K141" i="37"/>
  <c r="K139" i="37"/>
  <c r="K138" i="37"/>
  <c r="K135" i="37"/>
  <c r="K135" i="97" s="1"/>
  <c r="K134" i="37"/>
  <c r="K134" i="97" s="1"/>
  <c r="K133" i="37"/>
  <c r="K133" i="97" s="1"/>
  <c r="K131" i="37"/>
  <c r="K131" i="97" s="1"/>
  <c r="K130" i="37"/>
  <c r="K130" i="97" s="1"/>
  <c r="K129" i="37"/>
  <c r="K129" i="97" s="1"/>
  <c r="K128" i="37"/>
  <c r="K128" i="97" s="1"/>
  <c r="K127" i="37"/>
  <c r="K127" i="97" s="1"/>
  <c r="K125" i="37"/>
  <c r="K125" i="97" s="1"/>
  <c r="K123" i="37"/>
  <c r="K122" i="37"/>
  <c r="K121" i="37"/>
  <c r="K120" i="37"/>
  <c r="K119" i="37"/>
  <c r="K118" i="37"/>
  <c r="K118" i="97" s="1"/>
  <c r="K116" i="37"/>
  <c r="K116" i="97" s="1"/>
  <c r="K115" i="37"/>
  <c r="K115" i="97" s="1"/>
  <c r="K114" i="37"/>
  <c r="K110" i="37"/>
  <c r="K109" i="37"/>
  <c r="K108" i="37"/>
  <c r="K105" i="37"/>
  <c r="K104" i="37"/>
  <c r="K103" i="37"/>
  <c r="K102" i="37"/>
  <c r="K101" i="37"/>
  <c r="K100" i="37"/>
  <c r="K99" i="37"/>
  <c r="K98" i="37"/>
  <c r="K95" i="37"/>
  <c r="K92" i="37"/>
  <c r="K91" i="37"/>
  <c r="K88" i="37"/>
  <c r="K87" i="37"/>
  <c r="K86" i="37"/>
  <c r="K85" i="37"/>
  <c r="K83" i="37"/>
  <c r="K83" i="97" s="1"/>
  <c r="K82" i="37"/>
  <c r="K82" i="97" s="1"/>
  <c r="K81" i="37"/>
  <c r="K80" i="37"/>
  <c r="K79" i="37"/>
  <c r="K78" i="37"/>
  <c r="K77" i="37"/>
  <c r="K75" i="37"/>
  <c r="K74" i="37"/>
  <c r="K72" i="37"/>
  <c r="K70" i="37"/>
  <c r="C36" i="36"/>
  <c r="C36" i="34"/>
  <c r="C33" i="36"/>
  <c r="C164" i="38" s="1"/>
  <c r="C33" i="34"/>
  <c r="C28" i="36"/>
  <c r="C159" i="38" s="1"/>
  <c r="C28" i="34"/>
  <c r="A40" i="2"/>
  <c r="C59" i="34"/>
  <c r="C59" i="36"/>
  <c r="A31" i="34" l="1"/>
  <c r="A31" i="117"/>
  <c r="C15" i="34"/>
  <c r="C15" i="2" s="1"/>
  <c r="L109" i="3"/>
  <c r="L109" i="38"/>
  <c r="M109" i="3"/>
  <c r="M109" i="38"/>
  <c r="N109" i="3"/>
  <c r="N109" i="38"/>
  <c r="K109" i="3"/>
  <c r="K109" i="38"/>
  <c r="O109" i="3"/>
  <c r="O109" i="38"/>
  <c r="L107" i="3"/>
  <c r="L107" i="38"/>
  <c r="N107" i="3"/>
  <c r="N107" i="38"/>
  <c r="O107" i="3"/>
  <c r="O107" i="38"/>
  <c r="L75" i="38"/>
  <c r="L75" i="3"/>
  <c r="L140" i="38"/>
  <c r="L140" i="3"/>
  <c r="M75" i="38"/>
  <c r="M75" i="3"/>
  <c r="N140" i="38"/>
  <c r="N140" i="3"/>
  <c r="N75" i="38"/>
  <c r="N75" i="3"/>
  <c r="O140" i="38"/>
  <c r="O140" i="3"/>
  <c r="K75" i="38"/>
  <c r="K75" i="3"/>
  <c r="O75" i="38"/>
  <c r="O75" i="3"/>
  <c r="M140" i="38"/>
  <c r="M140" i="3"/>
  <c r="O78" i="38"/>
  <c r="O78" i="3"/>
  <c r="K135" i="38"/>
  <c r="K135" i="3"/>
  <c r="K78" i="38"/>
  <c r="K78" i="3"/>
  <c r="L94" i="38"/>
  <c r="L94" i="3"/>
  <c r="N113" i="3"/>
  <c r="N113" i="38"/>
  <c r="L135" i="38"/>
  <c r="L135" i="3"/>
  <c r="M94" i="38"/>
  <c r="M94" i="3"/>
  <c r="L78" i="38"/>
  <c r="L78" i="3"/>
  <c r="N94" i="38"/>
  <c r="N94" i="3"/>
  <c r="O113" i="3"/>
  <c r="O113" i="38"/>
  <c r="N135" i="38"/>
  <c r="N135" i="3"/>
  <c r="L113" i="3"/>
  <c r="L113" i="38"/>
  <c r="N78" i="38"/>
  <c r="N78" i="3"/>
  <c r="O94" i="38"/>
  <c r="O94" i="3"/>
  <c r="M113" i="3"/>
  <c r="M113" i="38"/>
  <c r="O135" i="38"/>
  <c r="O135" i="3"/>
  <c r="L96" i="38"/>
  <c r="L96" i="3"/>
  <c r="K100" i="38"/>
  <c r="K100" i="3"/>
  <c r="M105" i="38"/>
  <c r="M105" i="3"/>
  <c r="N131" i="38"/>
  <c r="N131" i="3"/>
  <c r="K79" i="38"/>
  <c r="K79" i="3"/>
  <c r="N104" i="3"/>
  <c r="N104" i="38"/>
  <c r="L121" i="38"/>
  <c r="L121" i="3"/>
  <c r="L134" i="38"/>
  <c r="L134" i="3"/>
  <c r="K104" i="3"/>
  <c r="K104" i="38"/>
  <c r="N121" i="38"/>
  <c r="N121" i="3"/>
  <c r="K131" i="38"/>
  <c r="K131" i="3"/>
  <c r="N134" i="38"/>
  <c r="N134" i="3"/>
  <c r="O138" i="3"/>
  <c r="O138" i="38"/>
  <c r="M148" i="3"/>
  <c r="M148" i="38"/>
  <c r="O81" i="38"/>
  <c r="O81" i="3"/>
  <c r="L83" i="38"/>
  <c r="L83" i="3"/>
  <c r="L122" i="3"/>
  <c r="L122" i="38"/>
  <c r="O147" i="38"/>
  <c r="O147" i="3"/>
  <c r="K81" i="38"/>
  <c r="K81" i="3"/>
  <c r="N83" i="38"/>
  <c r="N83" i="3"/>
  <c r="L100" i="38"/>
  <c r="L100" i="3"/>
  <c r="N105" i="38"/>
  <c r="N105" i="3"/>
  <c r="L141" i="3"/>
  <c r="L141" i="38"/>
  <c r="K147" i="38"/>
  <c r="K147" i="3"/>
  <c r="N79" i="38"/>
  <c r="N79" i="3"/>
  <c r="L81" i="38"/>
  <c r="L81" i="3"/>
  <c r="M83" i="38"/>
  <c r="M83" i="3"/>
  <c r="O83" i="38"/>
  <c r="O83" i="3"/>
  <c r="O96" i="38"/>
  <c r="O96" i="3"/>
  <c r="N99" i="38"/>
  <c r="N99" i="3"/>
  <c r="N100" i="38"/>
  <c r="N100" i="3"/>
  <c r="L104" i="3"/>
  <c r="L104" i="38"/>
  <c r="K105" i="38"/>
  <c r="K105" i="3"/>
  <c r="O105" i="38"/>
  <c r="O105" i="3"/>
  <c r="O121" i="38"/>
  <c r="O121" i="3"/>
  <c r="N122" i="3"/>
  <c r="N122" i="38"/>
  <c r="L131" i="38"/>
  <c r="L131" i="3"/>
  <c r="O134" i="38"/>
  <c r="O134" i="3"/>
  <c r="K138" i="3"/>
  <c r="K138" i="38"/>
  <c r="N141" i="3"/>
  <c r="N141" i="38"/>
  <c r="L147" i="38"/>
  <c r="L147" i="3"/>
  <c r="L148" i="3"/>
  <c r="L148" i="38"/>
  <c r="K99" i="38"/>
  <c r="K99" i="3"/>
  <c r="N138" i="3"/>
  <c r="N138" i="38"/>
  <c r="K141" i="3"/>
  <c r="K141" i="38"/>
  <c r="O148" i="3"/>
  <c r="O148" i="38"/>
  <c r="L79" i="38"/>
  <c r="L79" i="3"/>
  <c r="N96" i="38"/>
  <c r="N96" i="3"/>
  <c r="L99" i="38"/>
  <c r="L99" i="3"/>
  <c r="O104" i="3"/>
  <c r="O104" i="38"/>
  <c r="M122" i="3"/>
  <c r="M122" i="38"/>
  <c r="O131" i="38"/>
  <c r="O131" i="3"/>
  <c r="O79" i="38"/>
  <c r="O79" i="3"/>
  <c r="N81" i="38"/>
  <c r="N81" i="3"/>
  <c r="K83" i="38"/>
  <c r="K83" i="3"/>
  <c r="M96" i="38"/>
  <c r="M96" i="3"/>
  <c r="O99" i="38"/>
  <c r="O99" i="3"/>
  <c r="O100" i="38"/>
  <c r="O100" i="3"/>
  <c r="M104" i="3"/>
  <c r="M104" i="38"/>
  <c r="L105" i="38"/>
  <c r="L105" i="3"/>
  <c r="K121" i="38"/>
  <c r="K121" i="3"/>
  <c r="K122" i="3"/>
  <c r="K122" i="38"/>
  <c r="O122" i="3"/>
  <c r="O122" i="38"/>
  <c r="M131" i="38"/>
  <c r="M131" i="3"/>
  <c r="K134" i="38"/>
  <c r="K134" i="3"/>
  <c r="L138" i="3"/>
  <c r="L138" i="38"/>
  <c r="M141" i="3"/>
  <c r="M141" i="38"/>
  <c r="O141" i="3"/>
  <c r="O141" i="38"/>
  <c r="N147" i="38"/>
  <c r="N147" i="3"/>
  <c r="N148" i="3"/>
  <c r="N148" i="38"/>
  <c r="N73" i="3"/>
  <c r="N73" i="38"/>
  <c r="L76" i="3"/>
  <c r="L76" i="38"/>
  <c r="N84" i="38"/>
  <c r="N84" i="3"/>
  <c r="M89" i="3"/>
  <c r="M89" i="38"/>
  <c r="O91" i="38"/>
  <c r="O91" i="3"/>
  <c r="O149" i="38"/>
  <c r="O149" i="3"/>
  <c r="K154" i="3"/>
  <c r="K154" i="38"/>
  <c r="O155" i="38"/>
  <c r="O155" i="3"/>
  <c r="L91" i="38"/>
  <c r="L91" i="3"/>
  <c r="O92" i="3"/>
  <c r="O92" i="38"/>
  <c r="L108" i="3"/>
  <c r="L108" i="38"/>
  <c r="N145" i="38"/>
  <c r="N145" i="3"/>
  <c r="L151" i="3"/>
  <c r="L151" i="38"/>
  <c r="L154" i="3"/>
  <c r="L154" i="38"/>
  <c r="L70" i="38"/>
  <c r="L70" i="3"/>
  <c r="M73" i="3"/>
  <c r="M73" i="38"/>
  <c r="O76" i="3"/>
  <c r="O76" i="38"/>
  <c r="M84" i="38"/>
  <c r="M84" i="3"/>
  <c r="O86" i="38"/>
  <c r="O86" i="3"/>
  <c r="O87" i="3"/>
  <c r="O87" i="38"/>
  <c r="N89" i="3"/>
  <c r="N89" i="38"/>
  <c r="M91" i="38"/>
  <c r="M91" i="3"/>
  <c r="L92" i="3"/>
  <c r="L92" i="38"/>
  <c r="M97" i="38"/>
  <c r="M97" i="3"/>
  <c r="O101" i="38"/>
  <c r="O101" i="3"/>
  <c r="L106" i="3"/>
  <c r="L106" i="38"/>
  <c r="M108" i="3"/>
  <c r="M108" i="38"/>
  <c r="L111" i="38"/>
  <c r="L111" i="3"/>
  <c r="K120" i="3"/>
  <c r="K120" i="38"/>
  <c r="O128" i="3"/>
  <c r="O128" i="38"/>
  <c r="M136" i="38"/>
  <c r="M136" i="3"/>
  <c r="O145" i="38"/>
  <c r="O145" i="3"/>
  <c r="L149" i="38"/>
  <c r="L149" i="3"/>
  <c r="N151" i="3"/>
  <c r="N151" i="38"/>
  <c r="N152" i="38"/>
  <c r="N152" i="3"/>
  <c r="N153" i="38"/>
  <c r="N153" i="3"/>
  <c r="M154" i="3"/>
  <c r="M154" i="38"/>
  <c r="L155" i="38"/>
  <c r="L155" i="3"/>
  <c r="O70" i="38"/>
  <c r="O70" i="3"/>
  <c r="L87" i="3"/>
  <c r="L87" i="38"/>
  <c r="N97" i="38"/>
  <c r="N97" i="3"/>
  <c r="L101" i="38"/>
  <c r="L101" i="3"/>
  <c r="O108" i="3"/>
  <c r="O108" i="38"/>
  <c r="O111" i="38"/>
  <c r="O111" i="3"/>
  <c r="N120" i="3"/>
  <c r="N120" i="38"/>
  <c r="N136" i="38"/>
  <c r="N136" i="3"/>
  <c r="L145" i="38"/>
  <c r="L145" i="3"/>
  <c r="K70" i="38"/>
  <c r="K70" i="3"/>
  <c r="N76" i="3"/>
  <c r="N76" i="38"/>
  <c r="O84" i="38"/>
  <c r="O84" i="3"/>
  <c r="N86" i="38"/>
  <c r="N86" i="3"/>
  <c r="L89" i="3"/>
  <c r="L89" i="38"/>
  <c r="K92" i="3"/>
  <c r="K92" i="38"/>
  <c r="O97" i="38"/>
  <c r="O97" i="3"/>
  <c r="N101" i="38"/>
  <c r="N101" i="3"/>
  <c r="N128" i="3"/>
  <c r="N128" i="38"/>
  <c r="L152" i="38"/>
  <c r="L152" i="3"/>
  <c r="K155" i="38"/>
  <c r="K155" i="3"/>
  <c r="N70" i="38"/>
  <c r="N70" i="3"/>
  <c r="L73" i="3"/>
  <c r="L73" i="38"/>
  <c r="M76" i="3"/>
  <c r="M76" i="38"/>
  <c r="L84" i="38"/>
  <c r="L84" i="3"/>
  <c r="K86" i="38"/>
  <c r="K86" i="3"/>
  <c r="K87" i="3"/>
  <c r="K87" i="38"/>
  <c r="O89" i="3"/>
  <c r="O89" i="38"/>
  <c r="N91" i="38"/>
  <c r="N91" i="3"/>
  <c r="M92" i="3"/>
  <c r="M92" i="38"/>
  <c r="L97" i="38"/>
  <c r="L97" i="3"/>
  <c r="K101" i="38"/>
  <c r="K101" i="3"/>
  <c r="N106" i="3"/>
  <c r="N106" i="38"/>
  <c r="N108" i="3"/>
  <c r="N108" i="38"/>
  <c r="N111" i="38"/>
  <c r="N111" i="3"/>
  <c r="L120" i="3"/>
  <c r="L120" i="38"/>
  <c r="K128" i="3"/>
  <c r="K128" i="38"/>
  <c r="L136" i="38"/>
  <c r="L136" i="3"/>
  <c r="M145" i="38"/>
  <c r="M145" i="3"/>
  <c r="N149" i="38"/>
  <c r="N149" i="3"/>
  <c r="O151" i="3"/>
  <c r="O151" i="38"/>
  <c r="O152" i="38"/>
  <c r="O152" i="3"/>
  <c r="O153" i="38"/>
  <c r="O153" i="3"/>
  <c r="N154" i="3"/>
  <c r="N154" i="38"/>
  <c r="N155" i="38"/>
  <c r="N155" i="3"/>
  <c r="M70" i="38"/>
  <c r="M70" i="3"/>
  <c r="K91" i="38"/>
  <c r="K91" i="3"/>
  <c r="M153" i="38"/>
  <c r="M153" i="3"/>
  <c r="L86" i="38"/>
  <c r="L86" i="3"/>
  <c r="N92" i="3"/>
  <c r="N92" i="38"/>
  <c r="O106" i="3"/>
  <c r="O106" i="38"/>
  <c r="K108" i="3"/>
  <c r="K108" i="38"/>
  <c r="L128" i="3"/>
  <c r="L128" i="38"/>
  <c r="M149" i="38"/>
  <c r="M149" i="3"/>
  <c r="M152" i="38"/>
  <c r="M152" i="3"/>
  <c r="O154" i="3"/>
  <c r="O154" i="38"/>
  <c r="O73" i="3"/>
  <c r="O73" i="38"/>
  <c r="N87" i="3"/>
  <c r="N87" i="38"/>
  <c r="O120" i="3"/>
  <c r="O120" i="38"/>
  <c r="O136" i="38"/>
  <c r="O136" i="3"/>
  <c r="K149" i="38"/>
  <c r="K149" i="3"/>
  <c r="L153" i="38"/>
  <c r="L153" i="3"/>
  <c r="N71" i="3"/>
  <c r="N71" i="38"/>
  <c r="L72" i="38"/>
  <c r="L72" i="3"/>
  <c r="L74" i="3"/>
  <c r="L74" i="38"/>
  <c r="K77" i="3"/>
  <c r="K77" i="38"/>
  <c r="M80" i="38"/>
  <c r="M80" i="3"/>
  <c r="O80" i="38"/>
  <c r="O80" i="3"/>
  <c r="N82" i="3"/>
  <c r="N82" i="38"/>
  <c r="L85" i="38"/>
  <c r="L85" i="3"/>
  <c r="K88" i="38"/>
  <c r="K88" i="3"/>
  <c r="O88" i="38"/>
  <c r="O88" i="3"/>
  <c r="O90" i="3"/>
  <c r="O90" i="38"/>
  <c r="L93" i="3"/>
  <c r="L93" i="38"/>
  <c r="L95" i="38"/>
  <c r="L95" i="3"/>
  <c r="L98" i="38"/>
  <c r="L98" i="3"/>
  <c r="K102" i="3"/>
  <c r="K102" i="38"/>
  <c r="O102" i="3"/>
  <c r="O102" i="38"/>
  <c r="O103" i="38"/>
  <c r="O103" i="3"/>
  <c r="L110" i="3"/>
  <c r="L110" i="38"/>
  <c r="N112" i="38"/>
  <c r="N112" i="3"/>
  <c r="M114" i="38"/>
  <c r="M114" i="3"/>
  <c r="L115" i="38"/>
  <c r="L115" i="3"/>
  <c r="K116" i="38"/>
  <c r="K116" i="3"/>
  <c r="L117" i="3"/>
  <c r="L117" i="38"/>
  <c r="L118" i="38"/>
  <c r="L118" i="3"/>
  <c r="L119" i="38"/>
  <c r="L119" i="3"/>
  <c r="K123" i="3"/>
  <c r="K123" i="38"/>
  <c r="O123" i="3"/>
  <c r="O123" i="38"/>
  <c r="O124" i="3"/>
  <c r="O124" i="38"/>
  <c r="O125" i="3"/>
  <c r="O125" i="38"/>
  <c r="K127" i="3"/>
  <c r="K127" i="38"/>
  <c r="K129" i="38"/>
  <c r="K129" i="3"/>
  <c r="O129" i="38"/>
  <c r="O129" i="3"/>
  <c r="O130" i="38"/>
  <c r="O130" i="3"/>
  <c r="N132" i="3"/>
  <c r="N132" i="38"/>
  <c r="L133" i="38"/>
  <c r="L133" i="3"/>
  <c r="N137" i="38"/>
  <c r="N137" i="3"/>
  <c r="M139" i="38"/>
  <c r="M139" i="3"/>
  <c r="M142" i="3"/>
  <c r="M142" i="38"/>
  <c r="O142" i="3"/>
  <c r="O142" i="38"/>
  <c r="M144" i="3"/>
  <c r="M144" i="38"/>
  <c r="K146" i="3"/>
  <c r="K146" i="38"/>
  <c r="O146" i="3"/>
  <c r="O146" i="38"/>
  <c r="N150" i="38"/>
  <c r="N150" i="3"/>
  <c r="O71" i="3"/>
  <c r="O71" i="38"/>
  <c r="N72" i="38"/>
  <c r="N72" i="3"/>
  <c r="N74" i="3"/>
  <c r="N74" i="38"/>
  <c r="L77" i="3"/>
  <c r="L77" i="38"/>
  <c r="K80" i="38"/>
  <c r="K80" i="3"/>
  <c r="K82" i="3"/>
  <c r="K82" i="38"/>
  <c r="O82" i="3"/>
  <c r="O82" i="38"/>
  <c r="M85" i="38"/>
  <c r="M85" i="3"/>
  <c r="L88" i="38"/>
  <c r="L88" i="3"/>
  <c r="M90" i="3"/>
  <c r="M90" i="38"/>
  <c r="N93" i="3"/>
  <c r="N93" i="38"/>
  <c r="N95" i="38"/>
  <c r="N95" i="3"/>
  <c r="M98" i="38"/>
  <c r="M98" i="3"/>
  <c r="L102" i="3"/>
  <c r="L102" i="38"/>
  <c r="K103" i="38"/>
  <c r="K103" i="3"/>
  <c r="N110" i="3"/>
  <c r="N110" i="38"/>
  <c r="O112" i="38"/>
  <c r="O112" i="3"/>
  <c r="N114" i="38"/>
  <c r="N114" i="3"/>
  <c r="M115" i="38"/>
  <c r="M115" i="3"/>
  <c r="L116" i="38"/>
  <c r="L116" i="3"/>
  <c r="N117" i="3"/>
  <c r="N117" i="38"/>
  <c r="N118" i="38"/>
  <c r="N118" i="3"/>
  <c r="N119" i="38"/>
  <c r="N119" i="3"/>
  <c r="L123" i="3"/>
  <c r="L123" i="38"/>
  <c r="M124" i="3"/>
  <c r="M124" i="38"/>
  <c r="K125" i="3"/>
  <c r="K125" i="38"/>
  <c r="L126" i="3"/>
  <c r="L126" i="38"/>
  <c r="L127" i="3"/>
  <c r="L127" i="38"/>
  <c r="L129" i="38"/>
  <c r="L129" i="3"/>
  <c r="K130" i="38"/>
  <c r="K130" i="3"/>
  <c r="O132" i="3"/>
  <c r="O132" i="38"/>
  <c r="N133" i="38"/>
  <c r="N133" i="3"/>
  <c r="O137" i="38"/>
  <c r="O137" i="3"/>
  <c r="N139" i="38"/>
  <c r="N139" i="3"/>
  <c r="K142" i="3"/>
  <c r="K142" i="38"/>
  <c r="L143" i="38"/>
  <c r="L143" i="3"/>
  <c r="L144" i="3"/>
  <c r="L144" i="38"/>
  <c r="L146" i="3"/>
  <c r="L146" i="38"/>
  <c r="O150" i="38"/>
  <c r="O150" i="3"/>
  <c r="M71" i="3"/>
  <c r="M71" i="38"/>
  <c r="M72" i="38"/>
  <c r="M72" i="3"/>
  <c r="O72" i="38"/>
  <c r="O72" i="3"/>
  <c r="O74" i="3"/>
  <c r="O74" i="38"/>
  <c r="N77" i="3"/>
  <c r="N77" i="38"/>
  <c r="L80" i="38"/>
  <c r="L80" i="3"/>
  <c r="L82" i="3"/>
  <c r="L82" i="38"/>
  <c r="N85" i="38"/>
  <c r="N85" i="3"/>
  <c r="M88" i="38"/>
  <c r="M88" i="3"/>
  <c r="L90" i="3"/>
  <c r="L90" i="38"/>
  <c r="O93" i="3"/>
  <c r="O93" i="38"/>
  <c r="O95" i="38"/>
  <c r="O95" i="3"/>
  <c r="N98" i="38"/>
  <c r="N98" i="3"/>
  <c r="M102" i="3"/>
  <c r="M102" i="38"/>
  <c r="L103" i="38"/>
  <c r="L103" i="3"/>
  <c r="O110" i="3"/>
  <c r="O110" i="38"/>
  <c r="M112" i="38"/>
  <c r="M112" i="3"/>
  <c r="K114" i="38"/>
  <c r="K114" i="3"/>
  <c r="O114" i="38"/>
  <c r="O114" i="3"/>
  <c r="N115" i="38"/>
  <c r="N115" i="3"/>
  <c r="N116" i="38"/>
  <c r="N116" i="3"/>
  <c r="O117" i="3"/>
  <c r="O117" i="38"/>
  <c r="O118" i="38"/>
  <c r="O118" i="3"/>
  <c r="O119" i="38"/>
  <c r="O119" i="3"/>
  <c r="M123" i="3"/>
  <c r="M123" i="38"/>
  <c r="L124" i="3"/>
  <c r="L124" i="38"/>
  <c r="L125" i="3"/>
  <c r="L125" i="38"/>
  <c r="N126" i="3"/>
  <c r="N126" i="38"/>
  <c r="N127" i="3"/>
  <c r="N127" i="38"/>
  <c r="M129" i="38"/>
  <c r="M129" i="3"/>
  <c r="L130" i="38"/>
  <c r="L130" i="3"/>
  <c r="M132" i="3"/>
  <c r="M132" i="38"/>
  <c r="M133" i="38"/>
  <c r="M133" i="3"/>
  <c r="O133" i="38"/>
  <c r="O133" i="3"/>
  <c r="K139" i="38"/>
  <c r="K139" i="3"/>
  <c r="O139" i="38"/>
  <c r="O139" i="3"/>
  <c r="L142" i="3"/>
  <c r="L142" i="38"/>
  <c r="N143" i="38"/>
  <c r="N143" i="3"/>
  <c r="N144" i="3"/>
  <c r="N144" i="38"/>
  <c r="M146" i="3"/>
  <c r="M146" i="38"/>
  <c r="K150" i="38"/>
  <c r="K150" i="3"/>
  <c r="L71" i="3"/>
  <c r="L71" i="38"/>
  <c r="K72" i="38"/>
  <c r="K72" i="3"/>
  <c r="K74" i="3"/>
  <c r="K74" i="38"/>
  <c r="O77" i="3"/>
  <c r="O77" i="38"/>
  <c r="N80" i="38"/>
  <c r="N80" i="3"/>
  <c r="M82" i="3"/>
  <c r="M82" i="38"/>
  <c r="K85" i="38"/>
  <c r="K85" i="3"/>
  <c r="O85" i="38"/>
  <c r="O85" i="3"/>
  <c r="N88" i="38"/>
  <c r="N88" i="3"/>
  <c r="N90" i="3"/>
  <c r="N90" i="38"/>
  <c r="M93" i="3"/>
  <c r="M93" i="38"/>
  <c r="K95" i="38"/>
  <c r="K95" i="3"/>
  <c r="K98" i="38"/>
  <c r="K98" i="3"/>
  <c r="O98" i="38"/>
  <c r="O98" i="3"/>
  <c r="N102" i="3"/>
  <c r="N102" i="38"/>
  <c r="N103" i="38"/>
  <c r="N103" i="3"/>
  <c r="K110" i="3"/>
  <c r="K110" i="38"/>
  <c r="L112" i="38"/>
  <c r="L112" i="3"/>
  <c r="L114" i="38"/>
  <c r="L114" i="3"/>
  <c r="K115" i="38"/>
  <c r="K115" i="3"/>
  <c r="O115" i="38"/>
  <c r="O115" i="3"/>
  <c r="O116" i="38"/>
  <c r="O116" i="3"/>
  <c r="K118" i="38"/>
  <c r="K118" i="3"/>
  <c r="K119" i="38"/>
  <c r="K119" i="3"/>
  <c r="N123" i="3"/>
  <c r="N123" i="38"/>
  <c r="N124" i="3"/>
  <c r="N124" i="38"/>
  <c r="N125" i="3"/>
  <c r="N125" i="38"/>
  <c r="O126" i="3"/>
  <c r="O126" i="38"/>
  <c r="O127" i="3"/>
  <c r="O127" i="38"/>
  <c r="N129" i="38"/>
  <c r="N129" i="3"/>
  <c r="N130" i="38"/>
  <c r="N130" i="3"/>
  <c r="L132" i="3"/>
  <c r="L132" i="38"/>
  <c r="K133" i="38"/>
  <c r="K133" i="3"/>
  <c r="L137" i="38"/>
  <c r="L137" i="3"/>
  <c r="L139" i="38"/>
  <c r="L139" i="3"/>
  <c r="N142" i="3"/>
  <c r="N142" i="38"/>
  <c r="O143" i="38"/>
  <c r="O143" i="3"/>
  <c r="O144" i="3"/>
  <c r="O144" i="38"/>
  <c r="N146" i="3"/>
  <c r="N146" i="38"/>
  <c r="L150" i="38"/>
  <c r="L150" i="3"/>
  <c r="P72" i="37"/>
  <c r="P83" i="37"/>
  <c r="P83" i="97" s="1"/>
  <c r="P73" i="37"/>
  <c r="P108" i="37"/>
  <c r="P115" i="37"/>
  <c r="P115" i="97" s="1"/>
  <c r="C87" i="39"/>
  <c r="C50" i="5"/>
  <c r="C37" i="44"/>
  <c r="C87" i="4"/>
  <c r="C167" i="37"/>
  <c r="C37" i="43"/>
  <c r="P80" i="37"/>
  <c r="P94" i="37"/>
  <c r="P96" i="37"/>
  <c r="P97" i="37"/>
  <c r="P113" i="37"/>
  <c r="P124" i="37"/>
  <c r="P70" i="37"/>
  <c r="P90" i="37"/>
  <c r="P123" i="37"/>
  <c r="P142" i="37"/>
  <c r="P149" i="37"/>
  <c r="P149" i="97" s="1"/>
  <c r="P71" i="37"/>
  <c r="P129" i="37"/>
  <c r="P129" i="97" s="1"/>
  <c r="P144" i="37"/>
  <c r="P144" i="97" s="1"/>
  <c r="P154" i="37"/>
  <c r="P154" i="97" s="1"/>
  <c r="K151" i="37"/>
  <c r="P151" i="37"/>
  <c r="K71" i="37"/>
  <c r="K84" i="37"/>
  <c r="K90" i="37"/>
  <c r="K94" i="37"/>
  <c r="K111" i="37"/>
  <c r="P111" i="37"/>
  <c r="K126" i="37"/>
  <c r="M126" i="38"/>
  <c r="P78" i="37"/>
  <c r="K106" i="37"/>
  <c r="M106" i="38"/>
  <c r="K107" i="37"/>
  <c r="P107" i="37"/>
  <c r="K117" i="37"/>
  <c r="K117" i="97" s="1"/>
  <c r="P117" i="37"/>
  <c r="P117" i="97" s="1"/>
  <c r="K143" i="37"/>
  <c r="M143" i="3"/>
  <c r="K73" i="37"/>
  <c r="P95" i="37"/>
  <c r="K97" i="37"/>
  <c r="P99" i="37"/>
  <c r="P104" i="37"/>
  <c r="M137" i="3"/>
  <c r="K137" i="37"/>
  <c r="K137" i="97" s="1"/>
  <c r="K113" i="37"/>
  <c r="K144" i="37"/>
  <c r="K144" i="97" s="1"/>
  <c r="K152" i="37"/>
  <c r="P120" i="37"/>
  <c r="P75" i="37"/>
  <c r="P76" i="37"/>
  <c r="P112" i="37"/>
  <c r="P145" i="37"/>
  <c r="P152" i="37"/>
  <c r="P85" i="37"/>
  <c r="P88" i="37"/>
  <c r="P89" i="37"/>
  <c r="P89" i="97" s="1"/>
  <c r="P92" i="37"/>
  <c r="P93" i="37"/>
  <c r="P105" i="37"/>
  <c r="P114" i="37"/>
  <c r="P122" i="37"/>
  <c r="P153" i="37"/>
  <c r="P153" i="97" s="1"/>
  <c r="C50" i="41"/>
  <c r="C37" i="6"/>
  <c r="C167" i="38"/>
  <c r="C87" i="40"/>
  <c r="C167" i="3"/>
  <c r="C50" i="42"/>
  <c r="C164" i="3"/>
  <c r="C34" i="44"/>
  <c r="C84" i="40"/>
  <c r="C47" i="42"/>
  <c r="C84" i="39"/>
  <c r="C34" i="43"/>
  <c r="C47" i="41"/>
  <c r="C84" i="4"/>
  <c r="C164" i="37"/>
  <c r="C34" i="6"/>
  <c r="C47" i="5"/>
  <c r="C29" i="44"/>
  <c r="C79" i="40"/>
  <c r="C159" i="3"/>
  <c r="C42" i="42"/>
  <c r="C79" i="39"/>
  <c r="C29" i="43"/>
  <c r="C42" i="41"/>
  <c r="C79" i="4"/>
  <c r="C159" i="37"/>
  <c r="C29" i="6"/>
  <c r="C42" i="5"/>
  <c r="M74" i="38"/>
  <c r="K76" i="37"/>
  <c r="M77" i="38"/>
  <c r="M81" i="3"/>
  <c r="P84" i="37"/>
  <c r="M87" i="38"/>
  <c r="K89" i="37"/>
  <c r="K89" i="97" s="1"/>
  <c r="P91" i="37"/>
  <c r="K93" i="37"/>
  <c r="K96" i="37"/>
  <c r="P98" i="37"/>
  <c r="M101" i="3"/>
  <c r="M103" i="3"/>
  <c r="M110" i="38"/>
  <c r="K112" i="37"/>
  <c r="M119" i="3"/>
  <c r="K124" i="37"/>
  <c r="M128" i="38"/>
  <c r="M134" i="3"/>
  <c r="K145" i="37"/>
  <c r="K153" i="37"/>
  <c r="K153" i="97" s="1"/>
  <c r="M79" i="3"/>
  <c r="M86" i="3"/>
  <c r="M100" i="3"/>
  <c r="M116" i="3"/>
  <c r="M118" i="3"/>
  <c r="M121" i="3"/>
  <c r="M125" i="38"/>
  <c r="M127" i="38"/>
  <c r="M130" i="3"/>
  <c r="P132" i="37"/>
  <c r="P133" i="37"/>
  <c r="P133" i="97" s="1"/>
  <c r="K136" i="37"/>
  <c r="K136" i="97" s="1"/>
  <c r="M138" i="38"/>
  <c r="P140" i="37"/>
  <c r="P141" i="37"/>
  <c r="M150" i="3"/>
  <c r="P82" i="37"/>
  <c r="P82" i="97" s="1"/>
  <c r="P102" i="37"/>
  <c r="P109" i="37"/>
  <c r="P131" i="37"/>
  <c r="P131" i="97" s="1"/>
  <c r="P139" i="37"/>
  <c r="P146" i="37"/>
  <c r="H14" i="38"/>
  <c r="D14" i="38"/>
  <c r="C14" i="38"/>
  <c r="D14" i="40"/>
  <c r="B14" i="38"/>
  <c r="C14" i="40"/>
  <c r="D14" i="42"/>
  <c r="B14" i="40"/>
  <c r="D14" i="43"/>
  <c r="B14" i="42"/>
  <c r="C14" i="42"/>
  <c r="C14" i="43"/>
  <c r="B14" i="43"/>
  <c r="L14" i="38"/>
  <c r="L25" i="38"/>
  <c r="N24" i="38"/>
  <c r="N14" i="38"/>
  <c r="L24" i="38"/>
  <c r="N25" i="38"/>
  <c r="O24" i="38"/>
  <c r="M24" i="38"/>
  <c r="O14" i="38"/>
  <c r="M14" i="38"/>
  <c r="O25" i="38"/>
  <c r="M25" i="38"/>
  <c r="P148" i="37"/>
  <c r="P148" i="97" s="1"/>
  <c r="P136" i="37"/>
  <c r="P136" i="97" s="1"/>
  <c r="M147" i="3"/>
  <c r="K148" i="37"/>
  <c r="K148" i="97" s="1"/>
  <c r="K132" i="37"/>
  <c r="K140" i="37"/>
  <c r="M135" i="3"/>
  <c r="M155" i="3"/>
  <c r="A31" i="36"/>
  <c r="A19" i="33"/>
  <c r="A19" i="35"/>
  <c r="B31" i="35"/>
  <c r="B19" i="35"/>
  <c r="A36" i="35"/>
  <c r="B34" i="35"/>
  <c r="B19" i="33"/>
  <c r="B34" i="33"/>
  <c r="B31" i="33"/>
  <c r="A36" i="33"/>
  <c r="A45" i="99" l="1"/>
  <c r="A82" i="98"/>
  <c r="A162" i="97"/>
  <c r="A32" i="100"/>
  <c r="P109" i="3"/>
  <c r="P109" i="38"/>
  <c r="O41" i="3"/>
  <c r="O41" i="38"/>
  <c r="L52" i="3"/>
  <c r="L52" i="38"/>
  <c r="N52" i="3"/>
  <c r="N52" i="38"/>
  <c r="K107" i="3"/>
  <c r="K107" i="38"/>
  <c r="M45" i="38"/>
  <c r="M45" i="3"/>
  <c r="M52" i="3"/>
  <c r="M52" i="38"/>
  <c r="M44" i="3"/>
  <c r="M44" i="38"/>
  <c r="N45" i="38"/>
  <c r="N45" i="3"/>
  <c r="L45" i="38"/>
  <c r="L45" i="3"/>
  <c r="L41" i="3"/>
  <c r="L41" i="38"/>
  <c r="P107" i="3"/>
  <c r="P107" i="38"/>
  <c r="O45" i="38"/>
  <c r="O45" i="3"/>
  <c r="O52" i="3"/>
  <c r="O52" i="38"/>
  <c r="O44" i="3"/>
  <c r="O44" i="38"/>
  <c r="L44" i="3"/>
  <c r="L44" i="38"/>
  <c r="N44" i="3"/>
  <c r="N44" i="38"/>
  <c r="M41" i="3"/>
  <c r="M41" i="38"/>
  <c r="N41" i="3"/>
  <c r="N41" i="38"/>
  <c r="M107" i="3"/>
  <c r="M107" i="38"/>
  <c r="P75" i="38"/>
  <c r="P75" i="3"/>
  <c r="K140" i="38"/>
  <c r="K140" i="3"/>
  <c r="P140" i="38"/>
  <c r="P140" i="3"/>
  <c r="M30" i="38"/>
  <c r="M30" i="3"/>
  <c r="L30" i="38"/>
  <c r="L30" i="3"/>
  <c r="P78" i="38"/>
  <c r="P78" i="3"/>
  <c r="K113" i="3"/>
  <c r="K113" i="38"/>
  <c r="O60" i="38"/>
  <c r="O60" i="3"/>
  <c r="O36" i="38"/>
  <c r="O36" i="3"/>
  <c r="L36" i="38"/>
  <c r="L36" i="3"/>
  <c r="M60" i="38"/>
  <c r="M60" i="3"/>
  <c r="M36" i="38"/>
  <c r="M36" i="3"/>
  <c r="N30" i="38"/>
  <c r="N30" i="3"/>
  <c r="N60" i="38"/>
  <c r="N60" i="3"/>
  <c r="L60" i="38"/>
  <c r="L60" i="3"/>
  <c r="K94" i="38"/>
  <c r="K94" i="3"/>
  <c r="P94" i="38"/>
  <c r="P94" i="3"/>
  <c r="O30" i="38"/>
  <c r="O30" i="3"/>
  <c r="N36" i="38"/>
  <c r="N36" i="3"/>
  <c r="M78" i="38"/>
  <c r="M78" i="3"/>
  <c r="P113" i="3"/>
  <c r="P113" i="38"/>
  <c r="L56" i="38"/>
  <c r="L56" i="3"/>
  <c r="P99" i="38"/>
  <c r="P99" i="3"/>
  <c r="L64" i="38"/>
  <c r="L64" i="3"/>
  <c r="N56" i="38"/>
  <c r="N56" i="3"/>
  <c r="P131" i="38"/>
  <c r="P131" i="3"/>
  <c r="P96" i="38"/>
  <c r="P96" i="3"/>
  <c r="P83" i="38"/>
  <c r="P83" i="3"/>
  <c r="M65" i="38"/>
  <c r="M65" i="3"/>
  <c r="O65" i="38"/>
  <c r="O65" i="3"/>
  <c r="P148" i="3"/>
  <c r="P148" i="38"/>
  <c r="M56" i="38"/>
  <c r="M56" i="3"/>
  <c r="N65" i="38"/>
  <c r="N65" i="3"/>
  <c r="N64" i="38"/>
  <c r="N64" i="3"/>
  <c r="P105" i="38"/>
  <c r="P105" i="3"/>
  <c r="P104" i="3"/>
  <c r="P104" i="38"/>
  <c r="M64" i="38"/>
  <c r="M64" i="3"/>
  <c r="K148" i="3"/>
  <c r="K148" i="38"/>
  <c r="O64" i="38"/>
  <c r="O64" i="3"/>
  <c r="O56" i="38"/>
  <c r="O56" i="3"/>
  <c r="L65" i="38"/>
  <c r="L65" i="3"/>
  <c r="P141" i="3"/>
  <c r="P141" i="38"/>
  <c r="K96" i="38"/>
  <c r="K96" i="3"/>
  <c r="P122" i="3"/>
  <c r="P122" i="38"/>
  <c r="M99" i="38"/>
  <c r="M99" i="3"/>
  <c r="O57" i="38"/>
  <c r="O57" i="3"/>
  <c r="O33" i="3"/>
  <c r="O33" i="38"/>
  <c r="O38" i="3"/>
  <c r="O38" i="38"/>
  <c r="M47" i="3"/>
  <c r="M47" i="38"/>
  <c r="M39" i="38"/>
  <c r="M39" i="3"/>
  <c r="N47" i="3"/>
  <c r="N47" i="38"/>
  <c r="N39" i="38"/>
  <c r="N39" i="3"/>
  <c r="N58" i="38"/>
  <c r="N58" i="3"/>
  <c r="L39" i="38"/>
  <c r="L39" i="3"/>
  <c r="L33" i="3"/>
  <c r="L33" i="38"/>
  <c r="K153" i="38"/>
  <c r="K153" i="3"/>
  <c r="P84" i="38"/>
  <c r="P84" i="3"/>
  <c r="P92" i="3"/>
  <c r="P92" i="38"/>
  <c r="P152" i="38"/>
  <c r="P152" i="3"/>
  <c r="M120" i="3"/>
  <c r="M120" i="38"/>
  <c r="K97" i="38"/>
  <c r="K97" i="3"/>
  <c r="K84" i="38"/>
  <c r="K84" i="3"/>
  <c r="P97" i="38"/>
  <c r="P97" i="3"/>
  <c r="P73" i="3"/>
  <c r="P73" i="38"/>
  <c r="O58" i="38"/>
  <c r="O58" i="3"/>
  <c r="M50" i="3"/>
  <c r="M50" i="38"/>
  <c r="M43" i="3"/>
  <c r="M43" i="38"/>
  <c r="N69" i="38"/>
  <c r="N69" i="3"/>
  <c r="L47" i="3"/>
  <c r="L47" i="38"/>
  <c r="K145" i="38"/>
  <c r="K145" i="3"/>
  <c r="P91" i="38"/>
  <c r="P91" i="3"/>
  <c r="P153" i="38"/>
  <c r="P153" i="3"/>
  <c r="P89" i="3"/>
  <c r="P89" i="38"/>
  <c r="P145" i="38"/>
  <c r="P145" i="3"/>
  <c r="P76" i="3"/>
  <c r="P76" i="38"/>
  <c r="P136" i="38"/>
  <c r="P136" i="3"/>
  <c r="M69" i="38"/>
  <c r="M69" i="3"/>
  <c r="M58" i="38"/>
  <c r="M58" i="3"/>
  <c r="O50" i="3"/>
  <c r="O50" i="38"/>
  <c r="O43" i="3"/>
  <c r="O43" i="38"/>
  <c r="N43" i="3"/>
  <c r="N43" i="38"/>
  <c r="L69" i="38"/>
  <c r="L69" i="3"/>
  <c r="L50" i="3"/>
  <c r="L50" i="38"/>
  <c r="L58" i="38"/>
  <c r="L58" i="3"/>
  <c r="K136" i="38"/>
  <c r="K136" i="3"/>
  <c r="K89" i="3"/>
  <c r="K89" i="38"/>
  <c r="P120" i="3"/>
  <c r="P120" i="38"/>
  <c r="P151" i="3"/>
  <c r="P151" i="38"/>
  <c r="K152" i="38"/>
  <c r="K152" i="3"/>
  <c r="K73" i="3"/>
  <c r="K73" i="38"/>
  <c r="K106" i="3"/>
  <c r="K106" i="38"/>
  <c r="M111" i="38"/>
  <c r="M111" i="3"/>
  <c r="M151" i="3"/>
  <c r="M151" i="38"/>
  <c r="P154" i="3"/>
  <c r="P154" i="38"/>
  <c r="P149" i="38"/>
  <c r="P149" i="3"/>
  <c r="O69" i="38"/>
  <c r="O69" i="3"/>
  <c r="M57" i="38"/>
  <c r="M57" i="3"/>
  <c r="M33" i="3"/>
  <c r="M33" i="38"/>
  <c r="M38" i="3"/>
  <c r="M38" i="38"/>
  <c r="O47" i="3"/>
  <c r="O47" i="38"/>
  <c r="O39" i="38"/>
  <c r="O39" i="3"/>
  <c r="N57" i="38"/>
  <c r="N57" i="3"/>
  <c r="N33" i="3"/>
  <c r="N33" i="38"/>
  <c r="N50" i="3"/>
  <c r="N50" i="38"/>
  <c r="L38" i="3"/>
  <c r="L38" i="38"/>
  <c r="L43" i="3"/>
  <c r="L43" i="38"/>
  <c r="N38" i="3"/>
  <c r="N38" i="38"/>
  <c r="L57" i="38"/>
  <c r="L57" i="3"/>
  <c r="K76" i="3"/>
  <c r="K76" i="38"/>
  <c r="P111" i="38"/>
  <c r="P111" i="3"/>
  <c r="K111" i="38"/>
  <c r="K111" i="3"/>
  <c r="K151" i="3"/>
  <c r="K151" i="38"/>
  <c r="P70" i="38"/>
  <c r="P70" i="3"/>
  <c r="P108" i="3"/>
  <c r="P108" i="38"/>
  <c r="M66" i="38"/>
  <c r="M66" i="3"/>
  <c r="M62" i="38"/>
  <c r="M62" i="3"/>
  <c r="O66" i="38"/>
  <c r="O66" i="3"/>
  <c r="O62" i="38"/>
  <c r="O62" i="3"/>
  <c r="M61" i="3"/>
  <c r="M61" i="38"/>
  <c r="O53" i="38"/>
  <c r="O53" i="3"/>
  <c r="O37" i="3"/>
  <c r="O37" i="38"/>
  <c r="O29" i="38"/>
  <c r="O29" i="3"/>
  <c r="M42" i="38"/>
  <c r="M42" i="3"/>
  <c r="M34" i="38"/>
  <c r="M34" i="3"/>
  <c r="M26" i="38"/>
  <c r="M26" i="3"/>
  <c r="O59" i="38"/>
  <c r="O59" i="3"/>
  <c r="M51" i="3"/>
  <c r="M51" i="38"/>
  <c r="O35" i="3"/>
  <c r="O35" i="38"/>
  <c r="O27" i="38"/>
  <c r="O27" i="3"/>
  <c r="O28" i="38"/>
  <c r="O28" i="3"/>
  <c r="N67" i="3"/>
  <c r="N67" i="38"/>
  <c r="N59" i="38"/>
  <c r="N59" i="3"/>
  <c r="N51" i="3"/>
  <c r="N51" i="38"/>
  <c r="N35" i="3"/>
  <c r="N35" i="38"/>
  <c r="N27" i="38"/>
  <c r="N27" i="3"/>
  <c r="L55" i="38"/>
  <c r="L55" i="3"/>
  <c r="N42" i="38"/>
  <c r="N42" i="3"/>
  <c r="L32" i="3"/>
  <c r="L32" i="38"/>
  <c r="N46" i="38"/>
  <c r="N46" i="3"/>
  <c r="L35" i="3"/>
  <c r="L35" i="38"/>
  <c r="N28" i="38"/>
  <c r="N28" i="3"/>
  <c r="L67" i="3"/>
  <c r="L67" i="38"/>
  <c r="P139" i="38"/>
  <c r="P139" i="3"/>
  <c r="P82" i="3"/>
  <c r="P82" i="38"/>
  <c r="P132" i="3"/>
  <c r="P132" i="38"/>
  <c r="K124" i="3"/>
  <c r="K124" i="38"/>
  <c r="K93" i="3"/>
  <c r="K93" i="38"/>
  <c r="P114" i="38"/>
  <c r="P114" i="3"/>
  <c r="K137" i="38"/>
  <c r="K137" i="3"/>
  <c r="K143" i="38"/>
  <c r="K143" i="3"/>
  <c r="P129" i="38"/>
  <c r="P129" i="3"/>
  <c r="P142" i="3"/>
  <c r="P142" i="38"/>
  <c r="O61" i="3"/>
  <c r="O61" i="38"/>
  <c r="M49" i="38"/>
  <c r="M49" i="3"/>
  <c r="M54" i="38"/>
  <c r="M54" i="3"/>
  <c r="M46" i="38"/>
  <c r="M46" i="3"/>
  <c r="O55" i="38"/>
  <c r="O55" i="3"/>
  <c r="M31" i="38"/>
  <c r="M31" i="3"/>
  <c r="M48" i="38"/>
  <c r="M48" i="3"/>
  <c r="M40" i="3"/>
  <c r="M40" i="38"/>
  <c r="M32" i="3"/>
  <c r="M32" i="38"/>
  <c r="N49" i="38"/>
  <c r="N49" i="3"/>
  <c r="L63" i="38"/>
  <c r="L63" i="3"/>
  <c r="L40" i="3"/>
  <c r="L40" i="38"/>
  <c r="L31" i="38"/>
  <c r="L31" i="3"/>
  <c r="L54" i="38"/>
  <c r="L54" i="3"/>
  <c r="L28" i="38"/>
  <c r="L28" i="3"/>
  <c r="L34" i="38"/>
  <c r="L34" i="3"/>
  <c r="N54" i="38"/>
  <c r="N54" i="3"/>
  <c r="L49" i="38"/>
  <c r="L49" i="3"/>
  <c r="N40" i="3"/>
  <c r="N40" i="38"/>
  <c r="L66" i="38"/>
  <c r="L66" i="3"/>
  <c r="P95" i="38"/>
  <c r="P95" i="3"/>
  <c r="M95" i="38"/>
  <c r="M95" i="3"/>
  <c r="M117" i="3"/>
  <c r="M117" i="38"/>
  <c r="K126" i="3"/>
  <c r="K126" i="38"/>
  <c r="K71" i="3"/>
  <c r="K71" i="38"/>
  <c r="P71" i="3"/>
  <c r="P71" i="38"/>
  <c r="P123" i="3"/>
  <c r="P123" i="38"/>
  <c r="O68" i="3"/>
  <c r="O68" i="38"/>
  <c r="M68" i="3"/>
  <c r="M68" i="38"/>
  <c r="O49" i="38"/>
  <c r="O49" i="3"/>
  <c r="O54" i="38"/>
  <c r="O54" i="3"/>
  <c r="O46" i="38"/>
  <c r="O46" i="3"/>
  <c r="M55" i="38"/>
  <c r="M55" i="3"/>
  <c r="O31" i="38"/>
  <c r="O31" i="3"/>
  <c r="O48" i="38"/>
  <c r="O48" i="3"/>
  <c r="O40" i="3"/>
  <c r="O40" i="38"/>
  <c r="O32" i="3"/>
  <c r="O32" i="38"/>
  <c r="N63" i="38"/>
  <c r="N63" i="3"/>
  <c r="N55" i="38"/>
  <c r="N55" i="3"/>
  <c r="N31" i="38"/>
  <c r="N31" i="3"/>
  <c r="L48" i="38"/>
  <c r="L48" i="3"/>
  <c r="N26" i="38"/>
  <c r="N26" i="3"/>
  <c r="L62" i="38"/>
  <c r="L62" i="3"/>
  <c r="L53" i="38"/>
  <c r="L53" i="3"/>
  <c r="L27" i="38"/>
  <c r="L27" i="3"/>
  <c r="L37" i="3"/>
  <c r="L37" i="38"/>
  <c r="N62" i="38"/>
  <c r="N62" i="3"/>
  <c r="L26" i="38"/>
  <c r="L26" i="3"/>
  <c r="L46" i="38"/>
  <c r="L46" i="3"/>
  <c r="L42" i="38"/>
  <c r="L42" i="3"/>
  <c r="L68" i="3"/>
  <c r="L68" i="38"/>
  <c r="K112" i="38"/>
  <c r="K112" i="3"/>
  <c r="P98" i="38"/>
  <c r="P98" i="3"/>
  <c r="P88" i="38"/>
  <c r="P88" i="3"/>
  <c r="P112" i="38"/>
  <c r="P112" i="3"/>
  <c r="K117" i="3"/>
  <c r="K117" i="38"/>
  <c r="P90" i="3"/>
  <c r="P90" i="38"/>
  <c r="P124" i="3"/>
  <c r="P124" i="38"/>
  <c r="P72" i="38"/>
  <c r="P72" i="3"/>
  <c r="K132" i="3"/>
  <c r="K132" i="38"/>
  <c r="M63" i="38"/>
  <c r="M63" i="3"/>
  <c r="O67" i="3"/>
  <c r="O67" i="38"/>
  <c r="O63" i="38"/>
  <c r="O63" i="3"/>
  <c r="M67" i="3"/>
  <c r="M67" i="38"/>
  <c r="M53" i="38"/>
  <c r="M53" i="3"/>
  <c r="M37" i="3"/>
  <c r="M37" i="38"/>
  <c r="M29" i="38"/>
  <c r="M29" i="3"/>
  <c r="O42" i="38"/>
  <c r="O42" i="3"/>
  <c r="O34" i="38"/>
  <c r="O34" i="3"/>
  <c r="O26" i="38"/>
  <c r="O26" i="3"/>
  <c r="M59" i="38"/>
  <c r="M59" i="3"/>
  <c r="O51" i="3"/>
  <c r="O51" i="38"/>
  <c r="M35" i="3"/>
  <c r="M35" i="38"/>
  <c r="M27" i="38"/>
  <c r="M27" i="3"/>
  <c r="M28" i="38"/>
  <c r="M28" i="3"/>
  <c r="N61" i="3"/>
  <c r="N61" i="38"/>
  <c r="N53" i="38"/>
  <c r="N53" i="3"/>
  <c r="N37" i="3"/>
  <c r="N37" i="38"/>
  <c r="N29" i="38"/>
  <c r="N29" i="3"/>
  <c r="N66" i="38"/>
  <c r="N66" i="3"/>
  <c r="N34" i="38"/>
  <c r="N34" i="3"/>
  <c r="L61" i="3"/>
  <c r="L61" i="38"/>
  <c r="N32" i="3"/>
  <c r="N32" i="38"/>
  <c r="N68" i="3"/>
  <c r="N68" i="38"/>
  <c r="L51" i="3"/>
  <c r="L51" i="38"/>
  <c r="L59" i="38"/>
  <c r="L59" i="3"/>
  <c r="N48" i="38"/>
  <c r="N48" i="3"/>
  <c r="L29" i="38"/>
  <c r="L29" i="3"/>
  <c r="P146" i="3"/>
  <c r="P146" i="38"/>
  <c r="P102" i="3"/>
  <c r="P102" i="38"/>
  <c r="P133" i="38"/>
  <c r="P133" i="3"/>
  <c r="P117" i="3"/>
  <c r="P117" i="38"/>
  <c r="P93" i="3"/>
  <c r="P93" i="38"/>
  <c r="P85" i="38"/>
  <c r="P85" i="3"/>
  <c r="K144" i="3"/>
  <c r="K144" i="38"/>
  <c r="K90" i="3"/>
  <c r="K90" i="38"/>
  <c r="P144" i="3"/>
  <c r="P144" i="38"/>
  <c r="P80" i="38"/>
  <c r="P80" i="3"/>
  <c r="P115" i="38"/>
  <c r="P115" i="3"/>
  <c r="P150" i="37"/>
  <c r="M150" i="38"/>
  <c r="P116" i="37"/>
  <c r="P116" i="97" s="1"/>
  <c r="M116" i="38"/>
  <c r="P134" i="37"/>
  <c r="P134" i="97" s="1"/>
  <c r="M134" i="38"/>
  <c r="P77" i="37"/>
  <c r="M77" i="3"/>
  <c r="P121" i="37"/>
  <c r="M121" i="38"/>
  <c r="P86" i="37"/>
  <c r="M86" i="38"/>
  <c r="P103" i="37"/>
  <c r="M103" i="38"/>
  <c r="P74" i="37"/>
  <c r="M74" i="3"/>
  <c r="P126" i="37"/>
  <c r="M126" i="3"/>
  <c r="P155" i="37"/>
  <c r="P155" i="97" s="1"/>
  <c r="M155" i="38"/>
  <c r="P147" i="37"/>
  <c r="M147" i="38"/>
  <c r="P127" i="37"/>
  <c r="P127" i="97" s="1"/>
  <c r="M127" i="3"/>
  <c r="P138" i="37"/>
  <c r="M138" i="3"/>
  <c r="P130" i="37"/>
  <c r="P130" i="97" s="1"/>
  <c r="M130" i="38"/>
  <c r="P118" i="37"/>
  <c r="P118" i="97" s="1"/>
  <c r="M118" i="38"/>
  <c r="P79" i="37"/>
  <c r="M79" i="38"/>
  <c r="P119" i="37"/>
  <c r="M119" i="38"/>
  <c r="P101" i="37"/>
  <c r="M101" i="38"/>
  <c r="P81" i="37"/>
  <c r="M81" i="38"/>
  <c r="P137" i="37"/>
  <c r="P137" i="97" s="1"/>
  <c r="M137" i="38"/>
  <c r="P106" i="37"/>
  <c r="M106" i="3"/>
  <c r="P135" i="37"/>
  <c r="P135" i="97" s="1"/>
  <c r="M135" i="38"/>
  <c r="P125" i="37"/>
  <c r="P125" i="97" s="1"/>
  <c r="M125" i="3"/>
  <c r="P100" i="37"/>
  <c r="M100" i="38"/>
  <c r="P128" i="37"/>
  <c r="P128" i="97" s="1"/>
  <c r="M128" i="3"/>
  <c r="P110" i="37"/>
  <c r="M110" i="3"/>
  <c r="P87" i="37"/>
  <c r="M87" i="3"/>
  <c r="P143" i="37"/>
  <c r="M143" i="38"/>
  <c r="A82" i="4"/>
  <c r="A45" i="41"/>
  <c r="A32" i="43"/>
  <c r="A82" i="39"/>
  <c r="A45" i="42"/>
  <c r="A162" i="3"/>
  <c r="A82" i="40"/>
  <c r="A32" i="44"/>
  <c r="A162" i="38"/>
  <c r="A45" i="5"/>
  <c r="A32" i="6"/>
  <c r="A162" i="37"/>
  <c r="P50" i="37"/>
  <c r="K52" i="37"/>
  <c r="K45" i="37"/>
  <c r="K45" i="97" s="1"/>
  <c r="P63" i="37"/>
  <c r="K18" i="37"/>
  <c r="P16" i="37"/>
  <c r="K67" i="37"/>
  <c r="L156" i="37"/>
  <c r="K20" i="37"/>
  <c r="N156" i="37"/>
  <c r="K21" i="37"/>
  <c r="K43" i="37"/>
  <c r="P19" i="37"/>
  <c r="P55" i="37"/>
  <c r="P47" i="37"/>
  <c r="K35" i="37"/>
  <c r="K53" i="37"/>
  <c r="P29" i="37"/>
  <c r="P29" i="97" s="1"/>
  <c r="K34" i="37"/>
  <c r="P53" i="37"/>
  <c r="K37" i="37"/>
  <c r="P21" i="37"/>
  <c r="P17" i="37"/>
  <c r="P30" i="37"/>
  <c r="P30" i="97" s="1"/>
  <c r="P22" i="37"/>
  <c r="K59" i="37"/>
  <c r="P43" i="37"/>
  <c r="P39" i="37"/>
  <c r="K27" i="37"/>
  <c r="K68" i="37"/>
  <c r="K44" i="37"/>
  <c r="K32" i="37"/>
  <c r="P65" i="37"/>
  <c r="P61" i="37"/>
  <c r="P69" i="37"/>
  <c r="P45" i="37"/>
  <c r="P45" i="97" s="1"/>
  <c r="K29" i="37"/>
  <c r="K29" i="97" s="1"/>
  <c r="K50" i="37"/>
  <c r="P18" i="37"/>
  <c r="K51" i="37"/>
  <c r="P35" i="37"/>
  <c r="K19" i="37"/>
  <c r="P52" i="37"/>
  <c r="K36" i="37"/>
  <c r="P28" i="37"/>
  <c r="P37" i="37"/>
  <c r="P59" i="37"/>
  <c r="P27" i="37"/>
  <c r="P44" i="37"/>
  <c r="P32" i="37"/>
  <c r="P64" i="37"/>
  <c r="P57" i="37"/>
  <c r="K49" i="37"/>
  <c r="P41" i="37"/>
  <c r="K33" i="37"/>
  <c r="P25" i="37"/>
  <c r="P25" i="38" s="1"/>
  <c r="K17" i="37"/>
  <c r="K65" i="37"/>
  <c r="P58" i="37"/>
  <c r="K54" i="37"/>
  <c r="P46" i="37"/>
  <c r="P42" i="37"/>
  <c r="K38" i="37"/>
  <c r="P26" i="37"/>
  <c r="P26" i="97" s="1"/>
  <c r="K22" i="37"/>
  <c r="M156" i="37"/>
  <c r="P14" i="37"/>
  <c r="P14" i="38" s="1"/>
  <c r="A14" i="38" s="1"/>
  <c r="K55" i="37"/>
  <c r="K39" i="37"/>
  <c r="P31" i="37"/>
  <c r="P31" i="97" s="1"/>
  <c r="K23" i="37"/>
  <c r="P15" i="37"/>
  <c r="K66" i="37"/>
  <c r="P60" i="37"/>
  <c r="K56" i="37"/>
  <c r="P48" i="37"/>
  <c r="P48" i="97" s="1"/>
  <c r="K40" i="37"/>
  <c r="K24" i="37"/>
  <c r="K24" i="38" s="1"/>
  <c r="P68" i="37"/>
  <c r="K63" i="37"/>
  <c r="K58" i="37"/>
  <c r="K42" i="37"/>
  <c r="K26" i="37"/>
  <c r="K26" i="97" s="1"/>
  <c r="O156" i="37"/>
  <c r="K64" i="37"/>
  <c r="K60" i="37"/>
  <c r="K28" i="37"/>
  <c r="P20" i="37"/>
  <c r="P66" i="37"/>
  <c r="P62" i="37"/>
  <c r="P67" i="37"/>
  <c r="K57" i="37"/>
  <c r="P49" i="37"/>
  <c r="K41" i="37"/>
  <c r="P33" i="37"/>
  <c r="K25" i="37"/>
  <c r="K25" i="38" s="1"/>
  <c r="K69" i="37"/>
  <c r="K61" i="37"/>
  <c r="P54" i="37"/>
  <c r="K46" i="37"/>
  <c r="P38" i="37"/>
  <c r="P34" i="37"/>
  <c r="K30" i="37"/>
  <c r="K30" i="97" s="1"/>
  <c r="K14" i="37"/>
  <c r="K14" i="38" s="1"/>
  <c r="P51" i="37"/>
  <c r="K47" i="37"/>
  <c r="K31" i="37"/>
  <c r="K31" i="97" s="1"/>
  <c r="P23" i="37"/>
  <c r="K15" i="37"/>
  <c r="K62" i="37"/>
  <c r="P56" i="37"/>
  <c r="K48" i="37"/>
  <c r="K48" i="97" s="1"/>
  <c r="P40" i="37"/>
  <c r="P36" i="37"/>
  <c r="P24" i="37"/>
  <c r="P24" i="38" s="1"/>
  <c r="K16" i="37"/>
  <c r="A109" i="97" l="1"/>
  <c r="A95" i="97"/>
  <c r="A142" i="97"/>
  <c r="A74" i="97"/>
  <c r="A105" i="97"/>
  <c r="A87" i="97"/>
  <c r="A44" i="97"/>
  <c r="A101" i="97"/>
  <c r="A155" i="97"/>
  <c r="A115" i="97"/>
  <c r="A113" i="97"/>
  <c r="A148" i="97"/>
  <c r="A80" i="97"/>
  <c r="A107" i="97"/>
  <c r="A51" i="97"/>
  <c r="A16" i="97"/>
  <c r="A108" i="97"/>
  <c r="A63" i="97"/>
  <c r="A121" i="97"/>
  <c r="A131" i="97"/>
  <c r="A52" i="97"/>
  <c r="A154" i="97"/>
  <c r="A86" i="97"/>
  <c r="A114" i="97"/>
  <c r="A53" i="97"/>
  <c r="A25" i="97"/>
  <c r="A110" i="97"/>
  <c r="A65" i="97"/>
  <c r="A127" i="97"/>
  <c r="A149" i="97"/>
  <c r="A76" i="97"/>
  <c r="A92" i="97"/>
  <c r="A133" i="97"/>
  <c r="A88" i="97"/>
  <c r="A104" i="97"/>
  <c r="A19" i="97"/>
  <c r="A123" i="97"/>
  <c r="A62" i="97"/>
  <c r="A111" i="97"/>
  <c r="A22" i="97"/>
  <c r="A119" i="97"/>
  <c r="A72" i="97"/>
  <c r="A20" i="97"/>
  <c r="A34" i="97"/>
  <c r="A139" i="97"/>
  <c r="A23" i="97"/>
  <c r="A100" i="97"/>
  <c r="A122" i="97"/>
  <c r="A28" i="97"/>
  <c r="A125" i="97"/>
  <c r="A69" i="97"/>
  <c r="A120" i="97"/>
  <c r="A21" i="97"/>
  <c r="A31" i="97"/>
  <c r="A126" i="97"/>
  <c r="A81" i="97"/>
  <c r="A27" i="97"/>
  <c r="A43" i="97"/>
  <c r="A145" i="97"/>
  <c r="A41" i="97"/>
  <c r="A106" i="97"/>
  <c r="A140" i="97"/>
  <c r="A37" i="97"/>
  <c r="A132" i="97"/>
  <c r="A78" i="97"/>
  <c r="A17" i="97"/>
  <c r="A79" i="97"/>
  <c r="A129" i="97"/>
  <c r="A30" i="97"/>
  <c r="A40" i="97"/>
  <c r="A128" i="97"/>
  <c r="A29" i="97"/>
  <c r="A61" i="97"/>
  <c r="A151" i="97"/>
  <c r="A59" i="97"/>
  <c r="A112" i="97"/>
  <c r="A46" i="97"/>
  <c r="A134" i="97"/>
  <c r="A24" i="97"/>
  <c r="A94" i="97"/>
  <c r="A138" i="97"/>
  <c r="A39" i="97"/>
  <c r="A49" i="97"/>
  <c r="A135" i="97"/>
  <c r="A36" i="97"/>
  <c r="A85" i="97"/>
  <c r="A71" i="97"/>
  <c r="A118" i="97"/>
  <c r="A55" i="97"/>
  <c r="A141" i="97"/>
  <c r="A26" i="97"/>
  <c r="A147" i="97"/>
  <c r="A84" i="97"/>
  <c r="A48" i="97"/>
  <c r="A58" i="97"/>
  <c r="A137" i="97"/>
  <c r="A38" i="97"/>
  <c r="A91" i="97"/>
  <c r="A77" i="97"/>
  <c r="A124" i="97"/>
  <c r="A32" i="97"/>
  <c r="A64" i="97"/>
  <c r="A143" i="97"/>
  <c r="A33" i="97"/>
  <c r="A93" i="97"/>
  <c r="A57" i="97"/>
  <c r="A67" i="97"/>
  <c r="A144" i="97"/>
  <c r="A90" i="97"/>
  <c r="A45" i="97"/>
  <c r="A97" i="97"/>
  <c r="A83" i="97"/>
  <c r="A130" i="97"/>
  <c r="A50" i="97"/>
  <c r="A96" i="97"/>
  <c r="A150" i="97"/>
  <c r="A35" i="97"/>
  <c r="A66" i="97"/>
  <c r="A82" i="97"/>
  <c r="A146" i="97"/>
  <c r="A47" i="97"/>
  <c r="A68" i="97"/>
  <c r="A54" i="97"/>
  <c r="A102" i="97"/>
  <c r="A56" i="97"/>
  <c r="A73" i="97"/>
  <c r="A99" i="97"/>
  <c r="A103" i="97"/>
  <c r="A98" i="97"/>
  <c r="A70" i="97"/>
  <c r="A42" i="97"/>
  <c r="A75" i="97"/>
  <c r="A117" i="97"/>
  <c r="A116" i="97"/>
  <c r="A60" i="97"/>
  <c r="A153" i="97"/>
  <c r="A152" i="97"/>
  <c r="A89" i="97"/>
  <c r="A18" i="97"/>
  <c r="A136" i="97"/>
  <c r="A15" i="97"/>
  <c r="P156" i="97"/>
  <c r="P52" i="3"/>
  <c r="P52" i="38"/>
  <c r="K44" i="3"/>
  <c r="K44" i="38"/>
  <c r="K45" i="38"/>
  <c r="K45" i="3"/>
  <c r="K41" i="3"/>
  <c r="K41" i="38"/>
  <c r="P41" i="3"/>
  <c r="P41" i="38"/>
  <c r="K52" i="3"/>
  <c r="K52" i="38"/>
  <c r="P44" i="3"/>
  <c r="P44" i="38"/>
  <c r="P45" i="38"/>
  <c r="P45" i="3"/>
  <c r="P36" i="38"/>
  <c r="P36" i="3"/>
  <c r="K60" i="38"/>
  <c r="K60" i="3"/>
  <c r="P60" i="38"/>
  <c r="P60" i="3"/>
  <c r="K30" i="38"/>
  <c r="K30" i="3"/>
  <c r="K36" i="38"/>
  <c r="K36" i="3"/>
  <c r="P30" i="38"/>
  <c r="P30" i="3"/>
  <c r="P135" i="38"/>
  <c r="P135" i="3"/>
  <c r="P56" i="38"/>
  <c r="P56" i="3"/>
  <c r="K64" i="38"/>
  <c r="K64" i="3"/>
  <c r="K56" i="38"/>
  <c r="K56" i="3"/>
  <c r="P65" i="38"/>
  <c r="P65" i="3"/>
  <c r="P100" i="38"/>
  <c r="P100" i="3"/>
  <c r="P81" i="38"/>
  <c r="P81" i="3"/>
  <c r="P79" i="38"/>
  <c r="P79" i="3"/>
  <c r="P121" i="38"/>
  <c r="P121" i="3"/>
  <c r="P64" i="38"/>
  <c r="P64" i="3"/>
  <c r="K65" i="38"/>
  <c r="K65" i="3"/>
  <c r="P138" i="3"/>
  <c r="P138" i="38"/>
  <c r="P147" i="38"/>
  <c r="P147" i="3"/>
  <c r="P134" i="38"/>
  <c r="P134" i="3"/>
  <c r="P38" i="3"/>
  <c r="P38" i="38"/>
  <c r="K69" i="38"/>
  <c r="K69" i="3"/>
  <c r="K58" i="38"/>
  <c r="K58" i="3"/>
  <c r="K39" i="38"/>
  <c r="K39" i="3"/>
  <c r="P50" i="3"/>
  <c r="P50" i="38"/>
  <c r="K57" i="38"/>
  <c r="K57" i="3"/>
  <c r="P57" i="38"/>
  <c r="P57" i="3"/>
  <c r="P39" i="38"/>
  <c r="P39" i="3"/>
  <c r="K43" i="3"/>
  <c r="K43" i="38"/>
  <c r="P87" i="3"/>
  <c r="P87" i="38"/>
  <c r="P128" i="3"/>
  <c r="P128" i="38"/>
  <c r="P155" i="38"/>
  <c r="P155" i="3"/>
  <c r="P33" i="3"/>
  <c r="P33" i="38"/>
  <c r="K33" i="3"/>
  <c r="K33" i="38"/>
  <c r="P69" i="38"/>
  <c r="P69" i="3"/>
  <c r="K38" i="3"/>
  <c r="K38" i="38"/>
  <c r="P58" i="38"/>
  <c r="P58" i="3"/>
  <c r="P43" i="3"/>
  <c r="P43" i="38"/>
  <c r="P47" i="3"/>
  <c r="P47" i="38"/>
  <c r="K47" i="3"/>
  <c r="K47" i="38"/>
  <c r="K50" i="3"/>
  <c r="K50" i="38"/>
  <c r="P106" i="3"/>
  <c r="P106" i="38"/>
  <c r="P101" i="38"/>
  <c r="P101" i="3"/>
  <c r="P86" i="38"/>
  <c r="P86" i="3"/>
  <c r="P67" i="3"/>
  <c r="P67" i="38"/>
  <c r="K28" i="38"/>
  <c r="K28" i="3"/>
  <c r="P68" i="3"/>
  <c r="P68" i="38"/>
  <c r="P40" i="3"/>
  <c r="P40" i="38"/>
  <c r="P51" i="3"/>
  <c r="P51" i="38"/>
  <c r="P49" i="38"/>
  <c r="P49" i="3"/>
  <c r="K40" i="3"/>
  <c r="K40" i="38"/>
  <c r="P46" i="38"/>
  <c r="P46" i="3"/>
  <c r="K49" i="38"/>
  <c r="K49" i="3"/>
  <c r="P28" i="38"/>
  <c r="P28" i="3"/>
  <c r="P35" i="3"/>
  <c r="P35" i="38"/>
  <c r="K27" i="38"/>
  <c r="K27" i="3"/>
  <c r="K37" i="3"/>
  <c r="K37" i="38"/>
  <c r="K53" i="38"/>
  <c r="K53" i="3"/>
  <c r="K48" i="38"/>
  <c r="K48" i="3"/>
  <c r="K46" i="38"/>
  <c r="K46" i="3"/>
  <c r="K63" i="38"/>
  <c r="K63" i="3"/>
  <c r="P48" i="38"/>
  <c r="P48" i="3"/>
  <c r="K55" i="38"/>
  <c r="K55" i="3"/>
  <c r="P26" i="38"/>
  <c r="P26" i="3"/>
  <c r="K54" i="38"/>
  <c r="K54" i="3"/>
  <c r="P27" i="38"/>
  <c r="P27" i="3"/>
  <c r="K51" i="3"/>
  <c r="K51" i="38"/>
  <c r="K32" i="3"/>
  <c r="K32" i="38"/>
  <c r="P53" i="38"/>
  <c r="P53" i="3"/>
  <c r="K35" i="3"/>
  <c r="K35" i="38"/>
  <c r="P63" i="38"/>
  <c r="P63" i="3"/>
  <c r="P143" i="38"/>
  <c r="P143" i="3"/>
  <c r="P137" i="38"/>
  <c r="P137" i="3"/>
  <c r="P119" i="38"/>
  <c r="P119" i="3"/>
  <c r="P130" i="38"/>
  <c r="P130" i="3"/>
  <c r="P127" i="3"/>
  <c r="P127" i="38"/>
  <c r="P74" i="3"/>
  <c r="P74" i="38"/>
  <c r="P77" i="3"/>
  <c r="P77" i="38"/>
  <c r="P150" i="38"/>
  <c r="P150" i="3"/>
  <c r="P54" i="38"/>
  <c r="P54" i="3"/>
  <c r="K26" i="38"/>
  <c r="K26" i="3"/>
  <c r="K67" i="3"/>
  <c r="K67" i="38"/>
  <c r="K31" i="38"/>
  <c r="K31" i="3"/>
  <c r="P59" i="38"/>
  <c r="P59" i="3"/>
  <c r="K34" i="38"/>
  <c r="K34" i="3"/>
  <c r="K62" i="38"/>
  <c r="K62" i="3"/>
  <c r="P34" i="38"/>
  <c r="P34" i="3"/>
  <c r="K61" i="3"/>
  <c r="K61" i="38"/>
  <c r="P62" i="38"/>
  <c r="P62" i="3"/>
  <c r="K42" i="38"/>
  <c r="K42" i="3"/>
  <c r="P31" i="38"/>
  <c r="P31" i="3"/>
  <c r="P42" i="38"/>
  <c r="P42" i="3"/>
  <c r="P32" i="3"/>
  <c r="P32" i="38"/>
  <c r="P37" i="3"/>
  <c r="P37" i="38"/>
  <c r="P61" i="3"/>
  <c r="P61" i="38"/>
  <c r="K68" i="3"/>
  <c r="K68" i="38"/>
  <c r="K59" i="38"/>
  <c r="K59" i="3"/>
  <c r="P29" i="38"/>
  <c r="P29" i="3"/>
  <c r="P55" i="38"/>
  <c r="P55" i="3"/>
  <c r="P110" i="3"/>
  <c r="P110" i="38"/>
  <c r="P125" i="3"/>
  <c r="P125" i="38"/>
  <c r="P118" i="38"/>
  <c r="P118" i="3"/>
  <c r="P126" i="3"/>
  <c r="P126" i="38"/>
  <c r="P103" i="38"/>
  <c r="P103" i="3"/>
  <c r="P116" i="38"/>
  <c r="P116" i="3"/>
  <c r="P66" i="38"/>
  <c r="P66" i="3"/>
  <c r="K66" i="38"/>
  <c r="K66" i="3"/>
  <c r="K29" i="38"/>
  <c r="K29" i="3"/>
  <c r="P156" i="37"/>
  <c r="N9" i="37" s="1"/>
  <c r="B15" i="6"/>
  <c r="C15" i="6"/>
  <c r="D15" i="6"/>
  <c r="B16" i="6"/>
  <c r="C16" i="6"/>
  <c r="D16" i="6"/>
  <c r="B17" i="6"/>
  <c r="C17" i="6"/>
  <c r="D17" i="6"/>
  <c r="B18" i="6"/>
  <c r="C18" i="6"/>
  <c r="D18" i="6"/>
  <c r="B19" i="6"/>
  <c r="C19" i="6"/>
  <c r="D19" i="6"/>
  <c r="B20" i="6"/>
  <c r="C20" i="6"/>
  <c r="D20" i="6"/>
  <c r="B21" i="6"/>
  <c r="C21" i="6"/>
  <c r="D21" i="6"/>
  <c r="B22" i="6"/>
  <c r="C22" i="6"/>
  <c r="D22" i="6"/>
  <c r="B23" i="6"/>
  <c r="C23" i="6"/>
  <c r="D23" i="6"/>
  <c r="B24" i="6"/>
  <c r="C24" i="6"/>
  <c r="D24" i="6"/>
  <c r="B25" i="6"/>
  <c r="C25" i="6"/>
  <c r="D25" i="6"/>
  <c r="B14" i="6"/>
  <c r="C14" i="6"/>
  <c r="D14" i="6"/>
  <c r="C18" i="36"/>
  <c r="C26" i="2" s="1"/>
  <c r="C17" i="36"/>
  <c r="C23" i="2" s="1"/>
  <c r="C16" i="36"/>
  <c r="C20" i="2" s="1"/>
  <c r="C15" i="36"/>
  <c r="C17" i="2" s="1"/>
  <c r="C18" i="34"/>
  <c r="C24" i="2" s="1"/>
  <c r="C17" i="34"/>
  <c r="C21" i="2" s="1"/>
  <c r="C18" i="2"/>
  <c r="D21" i="36"/>
  <c r="D22" i="36"/>
  <c r="D21" i="34"/>
  <c r="D22" i="34"/>
  <c r="D20" i="36"/>
  <c r="D20" i="34"/>
  <c r="H25" i="43"/>
  <c r="H24" i="43"/>
  <c r="H21" i="6"/>
  <c r="H20" i="43"/>
  <c r="B15" i="41"/>
  <c r="C15" i="41"/>
  <c r="D15" i="41"/>
  <c r="B16" i="41"/>
  <c r="C16" i="41"/>
  <c r="D16" i="41"/>
  <c r="B17" i="41"/>
  <c r="C17" i="41"/>
  <c r="D17" i="41"/>
  <c r="B18" i="41"/>
  <c r="C18" i="41"/>
  <c r="D18" i="41"/>
  <c r="B19" i="41"/>
  <c r="C19" i="41"/>
  <c r="D19" i="41"/>
  <c r="B20" i="41"/>
  <c r="C20" i="41"/>
  <c r="D20" i="41"/>
  <c r="B21" i="41"/>
  <c r="C21" i="41"/>
  <c r="D21" i="41"/>
  <c r="B22" i="41"/>
  <c r="C22" i="41"/>
  <c r="D22" i="41"/>
  <c r="B23" i="41"/>
  <c r="C23" i="41"/>
  <c r="D23" i="41"/>
  <c r="B24" i="41"/>
  <c r="C24" i="41"/>
  <c r="D24" i="41"/>
  <c r="B25" i="41"/>
  <c r="C25" i="41"/>
  <c r="D25" i="41"/>
  <c r="B26" i="41"/>
  <c r="C26" i="41"/>
  <c r="D26" i="41"/>
  <c r="B27" i="41"/>
  <c r="C27" i="41"/>
  <c r="D27" i="41"/>
  <c r="B28" i="41"/>
  <c r="C28" i="41"/>
  <c r="D28" i="41"/>
  <c r="B29" i="41"/>
  <c r="C29" i="41"/>
  <c r="D29" i="41"/>
  <c r="B30" i="41"/>
  <c r="C30" i="41"/>
  <c r="D30" i="41"/>
  <c r="B31" i="41"/>
  <c r="C31" i="41"/>
  <c r="D31" i="41"/>
  <c r="B32" i="41"/>
  <c r="C32" i="41"/>
  <c r="D32" i="41"/>
  <c r="B33" i="41"/>
  <c r="C33" i="41"/>
  <c r="D33" i="41"/>
  <c r="B34" i="41"/>
  <c r="C34" i="41"/>
  <c r="D34" i="41"/>
  <c r="B35" i="41"/>
  <c r="C35" i="41"/>
  <c r="D35" i="41"/>
  <c r="B36" i="41"/>
  <c r="C36" i="41"/>
  <c r="D36" i="41"/>
  <c r="B37" i="41"/>
  <c r="C37" i="41"/>
  <c r="D37" i="41"/>
  <c r="B38" i="41"/>
  <c r="C38" i="41"/>
  <c r="D38" i="41"/>
  <c r="B14" i="41"/>
  <c r="C14" i="41"/>
  <c r="D14" i="41"/>
  <c r="B16" i="42"/>
  <c r="C16" i="42"/>
  <c r="D16" i="42"/>
  <c r="B17" i="42"/>
  <c r="C17" i="42"/>
  <c r="D17" i="42"/>
  <c r="B18" i="42"/>
  <c r="C18" i="42"/>
  <c r="D18" i="42"/>
  <c r="B19" i="42"/>
  <c r="C19" i="42"/>
  <c r="D19" i="42"/>
  <c r="B20" i="42"/>
  <c r="C20" i="42"/>
  <c r="D20" i="42"/>
  <c r="B21" i="42"/>
  <c r="C21" i="42"/>
  <c r="D21" i="42"/>
  <c r="B22" i="42"/>
  <c r="C22" i="42"/>
  <c r="D22" i="42"/>
  <c r="B23" i="42"/>
  <c r="C23" i="42"/>
  <c r="D23" i="42"/>
  <c r="B24" i="42"/>
  <c r="C24" i="42"/>
  <c r="D24" i="42"/>
  <c r="B25" i="42"/>
  <c r="C25" i="42"/>
  <c r="D25" i="42"/>
  <c r="B26" i="42"/>
  <c r="C26" i="42"/>
  <c r="D26" i="42"/>
  <c r="B27" i="42"/>
  <c r="C27" i="42"/>
  <c r="D27" i="42"/>
  <c r="B28" i="42"/>
  <c r="C28" i="42"/>
  <c r="D28" i="42"/>
  <c r="B29" i="42"/>
  <c r="C29" i="42"/>
  <c r="D29" i="42"/>
  <c r="B30" i="42"/>
  <c r="C30" i="42"/>
  <c r="D30" i="42"/>
  <c r="B31" i="42"/>
  <c r="C31" i="42"/>
  <c r="D31" i="42"/>
  <c r="B32" i="42"/>
  <c r="C32" i="42"/>
  <c r="D32" i="42"/>
  <c r="B33" i="42"/>
  <c r="C33" i="42"/>
  <c r="D33" i="42"/>
  <c r="B34" i="42"/>
  <c r="C34" i="42"/>
  <c r="D34" i="42"/>
  <c r="B35" i="42"/>
  <c r="C35" i="42"/>
  <c r="D35" i="42"/>
  <c r="B36" i="42"/>
  <c r="C36" i="42"/>
  <c r="D36" i="42"/>
  <c r="B37" i="42"/>
  <c r="C37" i="42"/>
  <c r="D37" i="42"/>
  <c r="B38" i="42"/>
  <c r="C38" i="42"/>
  <c r="D38" i="42"/>
  <c r="B15" i="42"/>
  <c r="C15" i="42"/>
  <c r="D15" i="42"/>
  <c r="B16" i="43"/>
  <c r="C16" i="43"/>
  <c r="D16" i="43"/>
  <c r="B17" i="43"/>
  <c r="C17" i="43"/>
  <c r="D17" i="43"/>
  <c r="B18" i="43"/>
  <c r="C18" i="43"/>
  <c r="D18" i="43"/>
  <c r="B19" i="43"/>
  <c r="C19" i="43"/>
  <c r="D19" i="43"/>
  <c r="B20" i="43"/>
  <c r="C20" i="43"/>
  <c r="D20" i="43"/>
  <c r="B21" i="43"/>
  <c r="C21" i="43"/>
  <c r="D21" i="43"/>
  <c r="B22" i="43"/>
  <c r="C22" i="43"/>
  <c r="D22" i="43"/>
  <c r="B23" i="43"/>
  <c r="C23" i="43"/>
  <c r="D23" i="43"/>
  <c r="B24" i="43"/>
  <c r="C24" i="43"/>
  <c r="D24" i="43"/>
  <c r="B25" i="43"/>
  <c r="C25" i="43"/>
  <c r="D25" i="43"/>
  <c r="B15" i="43"/>
  <c r="C15" i="43"/>
  <c r="D15" i="43"/>
  <c r="B16" i="40"/>
  <c r="C16" i="40"/>
  <c r="D16" i="40"/>
  <c r="B17" i="40"/>
  <c r="C17" i="40"/>
  <c r="D17" i="40"/>
  <c r="B18" i="40"/>
  <c r="C18" i="40"/>
  <c r="D18" i="40"/>
  <c r="B19" i="40"/>
  <c r="C19" i="40"/>
  <c r="D19" i="40"/>
  <c r="B20" i="40"/>
  <c r="C20" i="40"/>
  <c r="D20" i="40"/>
  <c r="B21" i="40"/>
  <c r="C21" i="40"/>
  <c r="D21" i="40"/>
  <c r="B22" i="40"/>
  <c r="C22" i="40"/>
  <c r="D22" i="40"/>
  <c r="B23" i="40"/>
  <c r="C23" i="40"/>
  <c r="D23" i="40"/>
  <c r="B24" i="40"/>
  <c r="C24" i="40"/>
  <c r="D24" i="40"/>
  <c r="B25" i="40"/>
  <c r="C25" i="40"/>
  <c r="D25" i="40"/>
  <c r="B26" i="40"/>
  <c r="C26" i="40"/>
  <c r="D26" i="40"/>
  <c r="B27" i="40"/>
  <c r="C27" i="40"/>
  <c r="D27" i="40"/>
  <c r="B28" i="40"/>
  <c r="C28" i="40"/>
  <c r="D28" i="40"/>
  <c r="B29" i="40"/>
  <c r="C29" i="40"/>
  <c r="D29" i="40"/>
  <c r="B30" i="40"/>
  <c r="C30" i="40"/>
  <c r="D30" i="40"/>
  <c r="B31" i="40"/>
  <c r="C31" i="40"/>
  <c r="D31" i="40"/>
  <c r="B32" i="40"/>
  <c r="C32" i="40"/>
  <c r="D32" i="40"/>
  <c r="B33" i="40"/>
  <c r="C33" i="40"/>
  <c r="D33" i="40"/>
  <c r="B34" i="40"/>
  <c r="C34" i="40"/>
  <c r="D34" i="40"/>
  <c r="B35" i="40"/>
  <c r="C35" i="40"/>
  <c r="D35" i="40"/>
  <c r="B36" i="40"/>
  <c r="C36" i="40"/>
  <c r="D36" i="40"/>
  <c r="B37" i="40"/>
  <c r="C37" i="40"/>
  <c r="D37" i="40"/>
  <c r="B38" i="40"/>
  <c r="C38" i="40"/>
  <c r="D38" i="40"/>
  <c r="B39" i="40"/>
  <c r="C39" i="40"/>
  <c r="D39" i="40"/>
  <c r="B40" i="40"/>
  <c r="C40" i="40"/>
  <c r="D40" i="40"/>
  <c r="B41" i="40"/>
  <c r="C41" i="40"/>
  <c r="D41" i="40"/>
  <c r="B42" i="40"/>
  <c r="C42" i="40"/>
  <c r="D42" i="40"/>
  <c r="B43" i="40"/>
  <c r="C43" i="40"/>
  <c r="D43" i="40"/>
  <c r="B44" i="40"/>
  <c r="C44" i="40"/>
  <c r="D44" i="40"/>
  <c r="B45" i="40"/>
  <c r="C45" i="40"/>
  <c r="D45" i="40"/>
  <c r="B46" i="40"/>
  <c r="C46" i="40"/>
  <c r="D46" i="40"/>
  <c r="B47" i="40"/>
  <c r="C47" i="40"/>
  <c r="D47" i="40"/>
  <c r="B48" i="40"/>
  <c r="C48" i="40"/>
  <c r="D48" i="40"/>
  <c r="B49" i="40"/>
  <c r="C49" i="40"/>
  <c r="D49" i="40"/>
  <c r="B50" i="40"/>
  <c r="C50" i="40"/>
  <c r="D50" i="40"/>
  <c r="B51" i="40"/>
  <c r="C51" i="40"/>
  <c r="D51" i="40"/>
  <c r="B52" i="40"/>
  <c r="C52" i="40"/>
  <c r="D52" i="40"/>
  <c r="B53" i="40"/>
  <c r="C53" i="40"/>
  <c r="D53" i="40"/>
  <c r="B54" i="40"/>
  <c r="C54" i="40"/>
  <c r="D54" i="40"/>
  <c r="B55" i="40"/>
  <c r="C55" i="40"/>
  <c r="D55" i="40"/>
  <c r="B56" i="40"/>
  <c r="C56" i="40"/>
  <c r="D56" i="40"/>
  <c r="B57" i="40"/>
  <c r="C57" i="40"/>
  <c r="D57" i="40"/>
  <c r="B58" i="40"/>
  <c r="C58" i="40"/>
  <c r="D58" i="40"/>
  <c r="B59" i="40"/>
  <c r="C59" i="40"/>
  <c r="D59" i="40"/>
  <c r="B60" i="40"/>
  <c r="C60" i="40"/>
  <c r="D60" i="40"/>
  <c r="B61" i="40"/>
  <c r="C61" i="40"/>
  <c r="D61" i="40"/>
  <c r="B62" i="40"/>
  <c r="C62" i="40"/>
  <c r="D62" i="40"/>
  <c r="B63" i="40"/>
  <c r="C63" i="40"/>
  <c r="D63" i="40"/>
  <c r="B64" i="40"/>
  <c r="C64" i="40"/>
  <c r="D64" i="40"/>
  <c r="B65" i="40"/>
  <c r="C65" i="40"/>
  <c r="D65" i="40"/>
  <c r="B66" i="40"/>
  <c r="C66" i="40"/>
  <c r="D66" i="40"/>
  <c r="B67" i="40"/>
  <c r="C67" i="40"/>
  <c r="D67" i="40"/>
  <c r="B68" i="40"/>
  <c r="C68" i="40"/>
  <c r="D68" i="40"/>
  <c r="B69" i="40"/>
  <c r="C69" i="40"/>
  <c r="D69" i="40"/>
  <c r="B70" i="40"/>
  <c r="C70" i="40"/>
  <c r="D70" i="40"/>
  <c r="H70" i="40"/>
  <c r="B71" i="40"/>
  <c r="C71" i="40"/>
  <c r="D71" i="40"/>
  <c r="H71" i="40"/>
  <c r="B72" i="40"/>
  <c r="C72" i="40"/>
  <c r="D72" i="40"/>
  <c r="H72" i="40"/>
  <c r="B73" i="40"/>
  <c r="C73" i="40"/>
  <c r="D73" i="40"/>
  <c r="H73" i="40"/>
  <c r="B74" i="40"/>
  <c r="C74" i="40"/>
  <c r="D74" i="40"/>
  <c r="H74" i="40"/>
  <c r="B75" i="40"/>
  <c r="C75" i="40"/>
  <c r="D75" i="40"/>
  <c r="H75" i="40"/>
  <c r="B15" i="40"/>
  <c r="C15" i="40"/>
  <c r="D15" i="40"/>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B57" i="39"/>
  <c r="C57" i="39"/>
  <c r="D57" i="39"/>
  <c r="B58" i="39"/>
  <c r="C58" i="39"/>
  <c r="D58" i="39"/>
  <c r="B59" i="39"/>
  <c r="C59" i="39"/>
  <c r="D59" i="39"/>
  <c r="B60" i="39"/>
  <c r="C60" i="39"/>
  <c r="D60" i="39"/>
  <c r="B61" i="39"/>
  <c r="C61" i="39"/>
  <c r="D61" i="39"/>
  <c r="B62" i="39"/>
  <c r="C62" i="39"/>
  <c r="D62" i="39"/>
  <c r="B63" i="39"/>
  <c r="C63" i="39"/>
  <c r="D63" i="39"/>
  <c r="B64" i="39"/>
  <c r="C64" i="39"/>
  <c r="D64" i="39"/>
  <c r="B65" i="39"/>
  <c r="C65" i="39"/>
  <c r="D65" i="39"/>
  <c r="B66" i="39"/>
  <c r="C66" i="39"/>
  <c r="D66" i="39"/>
  <c r="B67" i="39"/>
  <c r="C67" i="39"/>
  <c r="D67" i="39"/>
  <c r="B68" i="39"/>
  <c r="C68" i="39"/>
  <c r="D68" i="39"/>
  <c r="B69" i="39"/>
  <c r="C69" i="39"/>
  <c r="D69" i="39"/>
  <c r="B70" i="39"/>
  <c r="C70" i="39"/>
  <c r="D70" i="39"/>
  <c r="H70" i="39"/>
  <c r="B71" i="39"/>
  <c r="C71" i="39"/>
  <c r="D71" i="39"/>
  <c r="H71" i="39"/>
  <c r="B72" i="39"/>
  <c r="C72" i="39"/>
  <c r="D72" i="39"/>
  <c r="H72" i="39"/>
  <c r="B73" i="39"/>
  <c r="C73" i="39"/>
  <c r="D73" i="39"/>
  <c r="H73" i="39"/>
  <c r="B74" i="39"/>
  <c r="C74" i="39"/>
  <c r="D74" i="39"/>
  <c r="H74" i="39"/>
  <c r="B75" i="39"/>
  <c r="C75" i="39"/>
  <c r="D75" i="39"/>
  <c r="H75" i="39"/>
  <c r="B14" i="39"/>
  <c r="C14" i="39"/>
  <c r="D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25" i="3"/>
  <c r="C25" i="3"/>
  <c r="D25" i="3"/>
  <c r="H25" i="3"/>
  <c r="K25" i="3"/>
  <c r="L25" i="3"/>
  <c r="M25" i="3"/>
  <c r="N25" i="3"/>
  <c r="O25" i="3"/>
  <c r="P25" i="3"/>
  <c r="B14" i="3"/>
  <c r="C14" i="3"/>
  <c r="D14" i="3"/>
  <c r="H23" i="40"/>
  <c r="H31" i="40"/>
  <c r="H55" i="39"/>
  <c r="H63" i="40"/>
  <c r="H65" i="40"/>
  <c r="B14" i="33"/>
  <c r="B15" i="33"/>
  <c r="B16" i="33"/>
  <c r="B13" i="33"/>
  <c r="D9" i="36"/>
  <c r="D8" i="36"/>
  <c r="D7" i="36"/>
  <c r="D6" i="36"/>
  <c r="D9" i="34"/>
  <c r="D8" i="34"/>
  <c r="D7" i="34"/>
  <c r="D6" i="34"/>
  <c r="D9" i="2"/>
  <c r="D8" i="2"/>
  <c r="D7" i="2"/>
  <c r="D6" i="2"/>
  <c r="D5" i="40" s="1"/>
  <c r="N70" i="39"/>
  <c r="N71" i="40"/>
  <c r="N73" i="39"/>
  <c r="N74" i="39"/>
  <c r="N75" i="40"/>
  <c r="L74" i="39"/>
  <c r="O74" i="39"/>
  <c r="M70" i="40"/>
  <c r="M74" i="40"/>
  <c r="P75" i="4"/>
  <c r="P71" i="4"/>
  <c r="K71" i="4"/>
  <c r="K75" i="4"/>
  <c r="K72" i="4"/>
  <c r="K74" i="4"/>
  <c r="K70" i="4"/>
  <c r="O73" i="40"/>
  <c r="K73" i="4"/>
  <c r="N9" i="97" l="1"/>
  <c r="E15" i="117"/>
  <c r="B16" i="35"/>
  <c r="B16" i="118"/>
  <c r="B15" i="35"/>
  <c r="B15" i="118"/>
  <c r="B14" i="35"/>
  <c r="B14" i="118"/>
  <c r="B13" i="35"/>
  <c r="B13" i="118"/>
  <c r="D6" i="97"/>
  <c r="D6" i="100"/>
  <c r="D6" i="99"/>
  <c r="D6" i="98"/>
  <c r="D7" i="97"/>
  <c r="D7" i="100"/>
  <c r="D7" i="99"/>
  <c r="D7" i="98"/>
  <c r="D8" i="100"/>
  <c r="D8" i="99"/>
  <c r="D8" i="98"/>
  <c r="D8" i="97"/>
  <c r="D5" i="5"/>
  <c r="D5" i="38"/>
  <c r="D5" i="37"/>
  <c r="D5" i="97"/>
  <c r="D5" i="100"/>
  <c r="D5" i="99"/>
  <c r="D5" i="98"/>
  <c r="D7" i="43"/>
  <c r="D7" i="44"/>
  <c r="K74" i="39"/>
  <c r="K74" i="40"/>
  <c r="L74" i="40"/>
  <c r="O74" i="40"/>
  <c r="N74" i="40"/>
  <c r="K73" i="39"/>
  <c r="K73" i="40"/>
  <c r="N73" i="40"/>
  <c r="L73" i="39"/>
  <c r="L73" i="40"/>
  <c r="M73" i="39"/>
  <c r="M73" i="40"/>
  <c r="P75" i="40"/>
  <c r="P75" i="39"/>
  <c r="M75" i="40"/>
  <c r="M75" i="39"/>
  <c r="K75" i="40"/>
  <c r="K75" i="39"/>
  <c r="L75" i="40"/>
  <c r="L75" i="39"/>
  <c r="O75" i="40"/>
  <c r="O75" i="39"/>
  <c r="N75" i="39"/>
  <c r="K70" i="39"/>
  <c r="K70" i="40"/>
  <c r="O72" i="39"/>
  <c r="O72" i="40"/>
  <c r="M71" i="40"/>
  <c r="M71" i="39"/>
  <c r="K72" i="39"/>
  <c r="K72" i="40"/>
  <c r="O70" i="39"/>
  <c r="O70" i="40"/>
  <c r="M72" i="39"/>
  <c r="M72" i="40"/>
  <c r="L71" i="40"/>
  <c r="L71" i="39"/>
  <c r="K71" i="40"/>
  <c r="K71" i="39"/>
  <c r="P71" i="40"/>
  <c r="P71" i="39"/>
  <c r="L72" i="39"/>
  <c r="L72" i="40"/>
  <c r="O71" i="40"/>
  <c r="O71" i="39"/>
  <c r="L70" i="39"/>
  <c r="L70" i="40"/>
  <c r="N72" i="39"/>
  <c r="N72" i="40"/>
  <c r="N71" i="39"/>
  <c r="N70" i="40"/>
  <c r="P74" i="4"/>
  <c r="M74" i="39"/>
  <c r="P70" i="4"/>
  <c r="M70" i="39"/>
  <c r="P73" i="4"/>
  <c r="O73" i="39"/>
  <c r="P72" i="4"/>
  <c r="D7" i="37"/>
  <c r="D8" i="37"/>
  <c r="D8" i="5"/>
  <c r="D8" i="41"/>
  <c r="D8" i="42"/>
  <c r="D6" i="41"/>
  <c r="D6" i="37"/>
  <c r="H14" i="40"/>
  <c r="H19" i="43"/>
  <c r="H21" i="43"/>
  <c r="H24" i="6"/>
  <c r="H25" i="6"/>
  <c r="H55" i="40"/>
  <c r="H49" i="40"/>
  <c r="M33" i="40"/>
  <c r="H17" i="40"/>
  <c r="H17" i="39"/>
  <c r="H47" i="40"/>
  <c r="H39" i="40"/>
  <c r="H24" i="41"/>
  <c r="H20" i="42"/>
  <c r="H28" i="42"/>
  <c r="H16" i="43"/>
  <c r="H16" i="6"/>
  <c r="K17" i="44"/>
  <c r="H18" i="43"/>
  <c r="H27" i="42"/>
  <c r="H40" i="39"/>
  <c r="H64" i="39"/>
  <c r="H62" i="40"/>
  <c r="H33" i="41"/>
  <c r="H26" i="39"/>
  <c r="H22" i="6"/>
  <c r="D8" i="3"/>
  <c r="D8" i="38"/>
  <c r="D8" i="44"/>
  <c r="D8" i="4"/>
  <c r="D8" i="39"/>
  <c r="D8" i="6"/>
  <c r="D8" i="43"/>
  <c r="D8" i="40"/>
  <c r="H32" i="39"/>
  <c r="M44" i="40"/>
  <c r="H35" i="41"/>
  <c r="D6" i="40"/>
  <c r="D7" i="39"/>
  <c r="H36" i="41"/>
  <c r="D7" i="38"/>
  <c r="D7" i="41"/>
  <c r="D7" i="4"/>
  <c r="D7" i="3"/>
  <c r="D7" i="5"/>
  <c r="D7" i="6"/>
  <c r="D7" i="42"/>
  <c r="D6" i="38"/>
  <c r="D6" i="4"/>
  <c r="D6" i="42"/>
  <c r="N16" i="6"/>
  <c r="K16" i="44"/>
  <c r="N60" i="40"/>
  <c r="L22" i="42"/>
  <c r="L14" i="40"/>
  <c r="H59" i="40"/>
  <c r="H43" i="40"/>
  <c r="N51" i="40"/>
  <c r="N39" i="40"/>
  <c r="N59" i="40"/>
  <c r="N67" i="40"/>
  <c r="N31" i="42"/>
  <c r="N61" i="40"/>
  <c r="N53" i="40"/>
  <c r="D5" i="6"/>
  <c r="D5" i="39"/>
  <c r="D5" i="3"/>
  <c r="D5" i="43"/>
  <c r="D5" i="44"/>
  <c r="D6" i="6"/>
  <c r="D6" i="39"/>
  <c r="D6" i="3"/>
  <c r="D6" i="5"/>
  <c r="D6" i="44"/>
  <c r="D6" i="43"/>
  <c r="D7" i="40"/>
  <c r="D5" i="4"/>
  <c r="D5" i="42"/>
  <c r="D5" i="41"/>
  <c r="N34" i="40"/>
  <c r="N26" i="40"/>
  <c r="H19" i="3"/>
  <c r="H65" i="39"/>
  <c r="N37" i="42"/>
  <c r="N21" i="3"/>
  <c r="M14" i="3"/>
  <c r="L17" i="38"/>
  <c r="H31" i="39"/>
  <c r="H39" i="39"/>
  <c r="H63" i="39"/>
  <c r="N28" i="42"/>
  <c r="N35" i="40"/>
  <c r="N31" i="40"/>
  <c r="M20" i="3"/>
  <c r="L20" i="3"/>
  <c r="H16" i="38"/>
  <c r="N23" i="42"/>
  <c r="H23" i="39"/>
  <c r="N20" i="3"/>
  <c r="N22" i="3"/>
  <c r="L19" i="3"/>
  <c r="H20" i="6"/>
  <c r="L16" i="38"/>
  <c r="N18" i="3"/>
  <c r="L22" i="3"/>
  <c r="N41" i="40"/>
  <c r="N25" i="39"/>
  <c r="N21" i="40"/>
  <c r="H18" i="3"/>
  <c r="M18" i="3"/>
  <c r="L14" i="3"/>
  <c r="N65" i="40"/>
  <c r="N45" i="40"/>
  <c r="H19" i="6"/>
  <c r="L21" i="3"/>
  <c r="N16" i="38"/>
  <c r="E16" i="2" l="1"/>
  <c r="A15" i="117"/>
  <c r="B15" i="117" s="1"/>
  <c r="B16" i="2" s="1"/>
  <c r="P74" i="39"/>
  <c r="P74" i="40"/>
  <c r="P73" i="39"/>
  <c r="P73" i="40"/>
  <c r="P70" i="39"/>
  <c r="P70" i="40"/>
  <c r="P72" i="39"/>
  <c r="P72" i="40"/>
  <c r="M47" i="40"/>
  <c r="H24" i="42"/>
  <c r="H15" i="39"/>
  <c r="H18" i="6"/>
  <c r="M24" i="42"/>
  <c r="H62" i="39"/>
  <c r="H47" i="39"/>
  <c r="H20" i="41"/>
  <c r="H14" i="39"/>
  <c r="O14" i="43"/>
  <c r="H28" i="41"/>
  <c r="M28" i="42"/>
  <c r="M17" i="6"/>
  <c r="M19" i="6"/>
  <c r="H25" i="42"/>
  <c r="M14" i="39"/>
  <c r="H19" i="41"/>
  <c r="H54" i="39"/>
  <c r="M49" i="40"/>
  <c r="K14" i="44"/>
  <c r="K14" i="6" s="1"/>
  <c r="H66" i="39"/>
  <c r="H49" i="39"/>
  <c r="M39" i="39"/>
  <c r="M20" i="42"/>
  <c r="H29" i="41"/>
  <c r="H30" i="39"/>
  <c r="N14" i="39"/>
  <c r="N14" i="40"/>
  <c r="M14" i="42"/>
  <c r="H14" i="42"/>
  <c r="N14" i="41"/>
  <c r="N14" i="42"/>
  <c r="L14" i="41"/>
  <c r="L14" i="42"/>
  <c r="L14" i="6"/>
  <c r="L14" i="43"/>
  <c r="N14" i="6"/>
  <c r="N14" i="43"/>
  <c r="M14" i="6"/>
  <c r="M14" i="43"/>
  <c r="H14" i="6"/>
  <c r="H14" i="43"/>
  <c r="H22" i="41"/>
  <c r="M22" i="39"/>
  <c r="H60" i="39"/>
  <c r="M62" i="40"/>
  <c r="M22" i="6"/>
  <c r="H34" i="40"/>
  <c r="L34" i="39"/>
  <c r="L34" i="40"/>
  <c r="N68" i="39"/>
  <c r="N68" i="40"/>
  <c r="L18" i="39"/>
  <c r="L18" i="40"/>
  <c r="H35" i="42"/>
  <c r="L35" i="41"/>
  <c r="L35" i="42"/>
  <c r="N35" i="41"/>
  <c r="N35" i="42"/>
  <c r="M18" i="39"/>
  <c r="M18" i="40"/>
  <c r="H68" i="40"/>
  <c r="H18" i="39"/>
  <c r="H18" i="40"/>
  <c r="N18" i="39"/>
  <c r="N18" i="40"/>
  <c r="L61" i="39"/>
  <c r="L61" i="40"/>
  <c r="H61" i="39"/>
  <c r="H61" i="40"/>
  <c r="L68" i="39"/>
  <c r="L68" i="40"/>
  <c r="N21" i="6"/>
  <c r="N21" i="43"/>
  <c r="L26" i="39"/>
  <c r="L26" i="40"/>
  <c r="L21" i="6"/>
  <c r="L21" i="43"/>
  <c r="M21" i="6"/>
  <c r="M21" i="43"/>
  <c r="P21" i="44"/>
  <c r="H26" i="40"/>
  <c r="O24" i="43"/>
  <c r="O24" i="6"/>
  <c r="L69" i="39"/>
  <c r="L69" i="40"/>
  <c r="N69" i="39"/>
  <c r="N69" i="40"/>
  <c r="L24" i="43"/>
  <c r="L24" i="6"/>
  <c r="K24" i="44"/>
  <c r="M24" i="43"/>
  <c r="M24" i="6"/>
  <c r="H69" i="39"/>
  <c r="H69" i="40"/>
  <c r="N24" i="43"/>
  <c r="N24" i="6"/>
  <c r="L27" i="40"/>
  <c r="L27" i="39"/>
  <c r="N27" i="40"/>
  <c r="N27" i="39"/>
  <c r="N54" i="39"/>
  <c r="N54" i="40"/>
  <c r="L54" i="39"/>
  <c r="L54" i="40"/>
  <c r="H54" i="40"/>
  <c r="H27" i="40"/>
  <c r="H27" i="39"/>
  <c r="H19" i="39"/>
  <c r="H19" i="40"/>
  <c r="H67" i="39"/>
  <c r="H67" i="40"/>
  <c r="N46" i="39"/>
  <c r="N46" i="40"/>
  <c r="L67" i="39"/>
  <c r="L67" i="40"/>
  <c r="L38" i="39"/>
  <c r="L38" i="40"/>
  <c r="H57" i="40"/>
  <c r="N19" i="39"/>
  <c r="N19" i="40"/>
  <c r="N55" i="39"/>
  <c r="N55" i="40"/>
  <c r="N32" i="39"/>
  <c r="N32" i="40"/>
  <c r="L19" i="39"/>
  <c r="L19" i="40"/>
  <c r="H38" i="39"/>
  <c r="H38" i="40"/>
  <c r="H46" i="39"/>
  <c r="H46" i="40"/>
  <c r="L55" i="39"/>
  <c r="L55" i="40"/>
  <c r="L29" i="39"/>
  <c r="L29" i="40"/>
  <c r="N38" i="39"/>
  <c r="N38" i="40"/>
  <c r="H29" i="39"/>
  <c r="H29" i="40"/>
  <c r="M55" i="39"/>
  <c r="M55" i="40"/>
  <c r="N57" i="39"/>
  <c r="N57" i="40"/>
  <c r="L32" i="39"/>
  <c r="L32" i="40"/>
  <c r="L27" i="42"/>
  <c r="L27" i="41"/>
  <c r="H32" i="40"/>
  <c r="N29" i="39"/>
  <c r="N29" i="40"/>
  <c r="N27" i="42"/>
  <c r="N27" i="41"/>
  <c r="K46" i="4"/>
  <c r="L57" i="39"/>
  <c r="L57" i="40"/>
  <c r="L46" i="39"/>
  <c r="L46" i="40"/>
  <c r="H27" i="41"/>
  <c r="N16" i="42"/>
  <c r="N16" i="41"/>
  <c r="L21" i="39"/>
  <c r="L21" i="40"/>
  <c r="L53" i="39"/>
  <c r="L53" i="40"/>
  <c r="L30" i="41"/>
  <c r="L30" i="42"/>
  <c r="N22" i="39"/>
  <c r="N22" i="40"/>
  <c r="N23" i="3"/>
  <c r="N23" i="38"/>
  <c r="N49" i="39"/>
  <c r="N49" i="40"/>
  <c r="M63" i="39"/>
  <c r="M63" i="40"/>
  <c r="M23" i="38"/>
  <c r="H23" i="38"/>
  <c r="N33" i="41"/>
  <c r="N33" i="42"/>
  <c r="N63" i="39"/>
  <c r="N63" i="40"/>
  <c r="N58" i="39"/>
  <c r="N58" i="40"/>
  <c r="N44" i="39"/>
  <c r="N44" i="40"/>
  <c r="L33" i="39"/>
  <c r="L33" i="40"/>
  <c r="L49" i="39"/>
  <c r="L49" i="40"/>
  <c r="L24" i="40"/>
  <c r="L24" i="39"/>
  <c r="L56" i="39"/>
  <c r="L56" i="40"/>
  <c r="L33" i="41"/>
  <c r="L33" i="42"/>
  <c r="L64" i="39"/>
  <c r="L64" i="40"/>
  <c r="L44" i="39"/>
  <c r="L44" i="40"/>
  <c r="L36" i="42"/>
  <c r="L36" i="41"/>
  <c r="H20" i="40"/>
  <c r="L43" i="39"/>
  <c r="L43" i="40"/>
  <c r="L25" i="43"/>
  <c r="L25" i="6"/>
  <c r="N25" i="43"/>
  <c r="N25" i="6"/>
  <c r="N64" i="39"/>
  <c r="N64" i="40"/>
  <c r="H25" i="39"/>
  <c r="H44" i="39"/>
  <c r="H44" i="40"/>
  <c r="H30" i="42"/>
  <c r="H58" i="39"/>
  <c r="H58" i="40"/>
  <c r="H33" i="42"/>
  <c r="M56" i="39"/>
  <c r="M56" i="40"/>
  <c r="H35" i="40"/>
  <c r="N33" i="39"/>
  <c r="N33" i="40"/>
  <c r="N47" i="39"/>
  <c r="N47" i="40"/>
  <c r="N24" i="40"/>
  <c r="N24" i="39"/>
  <c r="N56" i="39"/>
  <c r="N56" i="40"/>
  <c r="N30" i="41"/>
  <c r="N30" i="42"/>
  <c r="H45" i="40"/>
  <c r="H16" i="41"/>
  <c r="L20" i="39"/>
  <c r="L20" i="40"/>
  <c r="H53" i="40"/>
  <c r="L35" i="39"/>
  <c r="L35" i="40"/>
  <c r="N20" i="39"/>
  <c r="N20" i="40"/>
  <c r="M25" i="43"/>
  <c r="M25" i="6"/>
  <c r="L58" i="39"/>
  <c r="L58" i="40"/>
  <c r="H56" i="39"/>
  <c r="H56" i="40"/>
  <c r="L23" i="3"/>
  <c r="L23" i="38"/>
  <c r="N36" i="42"/>
  <c r="N36" i="41"/>
  <c r="N43" i="39"/>
  <c r="N43" i="40"/>
  <c r="L39" i="39"/>
  <c r="L39" i="40"/>
  <c r="L47" i="39"/>
  <c r="L47" i="40"/>
  <c r="L63" i="39"/>
  <c r="L63" i="40"/>
  <c r="L45" i="39"/>
  <c r="L45" i="40"/>
  <c r="H21" i="40"/>
  <c r="L16" i="42"/>
  <c r="L16" i="41"/>
  <c r="L25" i="40"/>
  <c r="L25" i="39"/>
  <c r="H24" i="40"/>
  <c r="H24" i="39"/>
  <c r="L22" i="39"/>
  <c r="L22" i="40"/>
  <c r="H22" i="39"/>
  <c r="H22" i="40"/>
  <c r="H64" i="40"/>
  <c r="H33" i="39"/>
  <c r="H33" i="40"/>
  <c r="N25" i="42"/>
  <c r="N25" i="41"/>
  <c r="N50" i="39"/>
  <c r="N50" i="40"/>
  <c r="N19" i="41"/>
  <c r="N19" i="42"/>
  <c r="N40" i="39"/>
  <c r="N40" i="40"/>
  <c r="L18" i="6"/>
  <c r="L18" i="43"/>
  <c r="L24" i="42"/>
  <c r="L24" i="41"/>
  <c r="L40" i="39"/>
  <c r="L40" i="40"/>
  <c r="N30" i="39"/>
  <c r="N30" i="40"/>
  <c r="L59" i="39"/>
  <c r="L59" i="40"/>
  <c r="H50" i="40"/>
  <c r="H60" i="40"/>
  <c r="H19" i="42"/>
  <c r="N23" i="39"/>
  <c r="N23" i="40"/>
  <c r="N29" i="41"/>
  <c r="N29" i="42"/>
  <c r="M17" i="40"/>
  <c r="M17" i="39"/>
  <c r="N20" i="41"/>
  <c r="N20" i="42"/>
  <c r="M16" i="40"/>
  <c r="M16" i="39"/>
  <c r="L23" i="39"/>
  <c r="L23" i="40"/>
  <c r="L31" i="39"/>
  <c r="L31" i="40"/>
  <c r="N17" i="40"/>
  <c r="N17" i="39"/>
  <c r="N66" i="39"/>
  <c r="N66" i="40"/>
  <c r="N18" i="6"/>
  <c r="N18" i="43"/>
  <c r="M66" i="39"/>
  <c r="M66" i="40"/>
  <c r="M31" i="39"/>
  <c r="M31" i="40"/>
  <c r="L25" i="42"/>
  <c r="L25" i="41"/>
  <c r="L52" i="39"/>
  <c r="L52" i="40"/>
  <c r="N16" i="40"/>
  <c r="N16" i="39"/>
  <c r="N52" i="39"/>
  <c r="N52" i="40"/>
  <c r="K41" i="4"/>
  <c r="H41" i="40"/>
  <c r="L60" i="39"/>
  <c r="L60" i="40"/>
  <c r="L51" i="39"/>
  <c r="L51" i="40"/>
  <c r="H37" i="40"/>
  <c r="L42" i="39"/>
  <c r="L42" i="40"/>
  <c r="H36" i="39"/>
  <c r="H31" i="42"/>
  <c r="L66" i="39"/>
  <c r="L66" i="40"/>
  <c r="H30" i="40"/>
  <c r="H29" i="42"/>
  <c r="H40" i="40"/>
  <c r="H52" i="39"/>
  <c r="H52" i="40"/>
  <c r="M65" i="39"/>
  <c r="M65" i="40"/>
  <c r="N42" i="39"/>
  <c r="N42" i="40"/>
  <c r="N37" i="39"/>
  <c r="N37" i="40"/>
  <c r="N62" i="39"/>
  <c r="N62" i="40"/>
  <c r="N28" i="39"/>
  <c r="N28" i="40"/>
  <c r="M19" i="41"/>
  <c r="M19" i="42"/>
  <c r="L17" i="40"/>
  <c r="L17" i="39"/>
  <c r="L65" i="39"/>
  <c r="L65" i="40"/>
  <c r="L20" i="41"/>
  <c r="L20" i="42"/>
  <c r="L41" i="39"/>
  <c r="L41" i="40"/>
  <c r="L50" i="39"/>
  <c r="L50" i="40"/>
  <c r="L48" i="39"/>
  <c r="L48" i="40"/>
  <c r="H28" i="40"/>
  <c r="L19" i="41"/>
  <c r="L19" i="42"/>
  <c r="H66" i="40"/>
  <c r="H48" i="39"/>
  <c r="H48" i="40"/>
  <c r="M18" i="6"/>
  <c r="M18" i="43"/>
  <c r="N24" i="42"/>
  <c r="N24" i="41"/>
  <c r="H51" i="39"/>
  <c r="H51" i="40"/>
  <c r="L37" i="39"/>
  <c r="L37" i="40"/>
  <c r="N48" i="39"/>
  <c r="N48" i="40"/>
  <c r="N36" i="40"/>
  <c r="N36" i="39"/>
  <c r="L16" i="40"/>
  <c r="L16" i="39"/>
  <c r="L30" i="39"/>
  <c r="L30" i="40"/>
  <c r="L31" i="41"/>
  <c r="L31" i="42"/>
  <c r="L29" i="41"/>
  <c r="L29" i="42"/>
  <c r="L36" i="40"/>
  <c r="L36" i="39"/>
  <c r="L28" i="39"/>
  <c r="L28" i="40"/>
  <c r="M23" i="39"/>
  <c r="M23" i="40"/>
  <c r="L62" i="39"/>
  <c r="L62" i="40"/>
  <c r="H25" i="41"/>
  <c r="H42" i="39"/>
  <c r="H42" i="40"/>
  <c r="H16" i="40"/>
  <c r="H16" i="39"/>
  <c r="N32" i="41"/>
  <c r="N32" i="42"/>
  <c r="M26" i="42"/>
  <c r="H26" i="42"/>
  <c r="L38" i="41"/>
  <c r="L38" i="42"/>
  <c r="L17" i="42"/>
  <c r="L17" i="41"/>
  <c r="L18" i="41"/>
  <c r="L18" i="42"/>
  <c r="H32" i="42"/>
  <c r="L23" i="41"/>
  <c r="L23" i="42"/>
  <c r="N17" i="42"/>
  <c r="N17" i="41"/>
  <c r="N22" i="41"/>
  <c r="N22" i="42"/>
  <c r="L21" i="41"/>
  <c r="L21" i="42"/>
  <c r="L26" i="41"/>
  <c r="L26" i="42"/>
  <c r="H17" i="41"/>
  <c r="M28" i="41"/>
  <c r="L37" i="41"/>
  <c r="L37" i="42"/>
  <c r="L32" i="41"/>
  <c r="L32" i="42"/>
  <c r="H21" i="41"/>
  <c r="H21" i="42"/>
  <c r="N21" i="41"/>
  <c r="N21" i="42"/>
  <c r="H18" i="41"/>
  <c r="H18" i="42"/>
  <c r="H34" i="41"/>
  <c r="H34" i="42"/>
  <c r="N18" i="41"/>
  <c r="N18" i="42"/>
  <c r="N26" i="41"/>
  <c r="N26" i="42"/>
  <c r="N34" i="41"/>
  <c r="N34" i="42"/>
  <c r="N38" i="41"/>
  <c r="N38" i="42"/>
  <c r="L34" i="41"/>
  <c r="L34" i="42"/>
  <c r="H38" i="41"/>
  <c r="H38" i="42"/>
  <c r="L28" i="41"/>
  <c r="L28" i="42"/>
  <c r="H22" i="42"/>
  <c r="H37" i="42"/>
  <c r="H23" i="42"/>
  <c r="M20" i="6"/>
  <c r="M20" i="43"/>
  <c r="H25" i="40"/>
  <c r="N17" i="43"/>
  <c r="N17" i="6"/>
  <c r="H22" i="43"/>
  <c r="L22" i="6"/>
  <c r="L22" i="43"/>
  <c r="N23" i="6"/>
  <c r="N23" i="43"/>
  <c r="N22" i="6"/>
  <c r="N22" i="43"/>
  <c r="K17" i="43"/>
  <c r="K17" i="6"/>
  <c r="H23" i="43"/>
  <c r="N19" i="6"/>
  <c r="N19" i="43"/>
  <c r="L17" i="43"/>
  <c r="L17" i="6"/>
  <c r="M17" i="43"/>
  <c r="L20" i="6"/>
  <c r="L20" i="43"/>
  <c r="K16" i="43"/>
  <c r="K16" i="6"/>
  <c r="M38" i="42"/>
  <c r="L16" i="43"/>
  <c r="L16" i="6"/>
  <c r="L23" i="6"/>
  <c r="L23" i="43"/>
  <c r="M16" i="43"/>
  <c r="M16" i="6"/>
  <c r="L19" i="6"/>
  <c r="L19" i="43"/>
  <c r="N20" i="6"/>
  <c r="N20" i="43"/>
  <c r="H17" i="43"/>
  <c r="H17" i="6"/>
  <c r="H68" i="39"/>
  <c r="H34" i="39"/>
  <c r="O49" i="40"/>
  <c r="H50" i="39"/>
  <c r="H53" i="39"/>
  <c r="H20" i="39"/>
  <c r="H28" i="39"/>
  <c r="H30" i="41"/>
  <c r="H15" i="42"/>
  <c r="M15" i="39"/>
  <c r="M15" i="40"/>
  <c r="L15" i="41"/>
  <c r="L15" i="42"/>
  <c r="H15" i="40"/>
  <c r="N15" i="39"/>
  <c r="N15" i="40"/>
  <c r="N15" i="41"/>
  <c r="N15" i="42"/>
  <c r="N15" i="6"/>
  <c r="N15" i="43"/>
  <c r="L15" i="6"/>
  <c r="L15" i="43"/>
  <c r="H15" i="43"/>
  <c r="L15" i="39"/>
  <c r="L15" i="40"/>
  <c r="N15" i="3"/>
  <c r="N15" i="38"/>
  <c r="L15" i="3"/>
  <c r="L15" i="38"/>
  <c r="H15" i="3"/>
  <c r="H15" i="38"/>
  <c r="H57" i="39"/>
  <c r="H36" i="40"/>
  <c r="M29" i="40"/>
  <c r="M36" i="39"/>
  <c r="O25" i="43"/>
  <c r="H23" i="6"/>
  <c r="P16" i="44"/>
  <c r="H41" i="39"/>
  <c r="H14" i="41"/>
  <c r="O69" i="40"/>
  <c r="K32" i="5"/>
  <c r="K32" i="99" s="1"/>
  <c r="H32" i="41"/>
  <c r="H21" i="39"/>
  <c r="K18" i="3"/>
  <c r="K23" i="4"/>
  <c r="P23" i="4"/>
  <c r="K63" i="4"/>
  <c r="K25" i="44"/>
  <c r="K17" i="5"/>
  <c r="K17" i="99" s="1"/>
  <c r="H31" i="41"/>
  <c r="H37" i="39"/>
  <c r="H23" i="41"/>
  <c r="H17" i="42"/>
  <c r="K21" i="44"/>
  <c r="H15" i="6"/>
  <c r="H15" i="41"/>
  <c r="N26" i="44"/>
  <c r="N16" i="43"/>
  <c r="P24" i="44"/>
  <c r="K31" i="4"/>
  <c r="P31" i="4"/>
  <c r="H37" i="41"/>
  <c r="M19" i="3"/>
  <c r="L26" i="44"/>
  <c r="O19" i="3"/>
  <c r="H36" i="42"/>
  <c r="H45" i="39"/>
  <c r="H16" i="42"/>
  <c r="O52" i="40"/>
  <c r="K52" i="4"/>
  <c r="K60" i="4"/>
  <c r="N60" i="39"/>
  <c r="H35" i="39"/>
  <c r="H43" i="39"/>
  <c r="H59" i="39"/>
  <c r="H26" i="41"/>
  <c r="L14" i="39"/>
  <c r="L76" i="4"/>
  <c r="L22" i="41"/>
  <c r="L39" i="5"/>
  <c r="N67" i="39"/>
  <c r="N59" i="39"/>
  <c r="N39" i="39"/>
  <c r="N51" i="39"/>
  <c r="N53" i="39"/>
  <c r="K34" i="4"/>
  <c r="N61" i="39"/>
  <c r="N31" i="41"/>
  <c r="K16" i="38"/>
  <c r="K20" i="44"/>
  <c r="H14" i="3"/>
  <c r="N26" i="39"/>
  <c r="N34" i="39"/>
  <c r="O54" i="40"/>
  <c r="K54" i="4"/>
  <c r="O17" i="39"/>
  <c r="K17" i="4"/>
  <c r="O42" i="40"/>
  <c r="K42" i="4"/>
  <c r="M33" i="39"/>
  <c r="M44" i="39"/>
  <c r="O30" i="42"/>
  <c r="K30" i="5"/>
  <c r="K30" i="99" s="1"/>
  <c r="N37" i="41"/>
  <c r="K65" i="4"/>
  <c r="K55" i="4"/>
  <c r="O55" i="40"/>
  <c r="O25" i="41"/>
  <c r="K25" i="5"/>
  <c r="K25" i="99" s="1"/>
  <c r="H23" i="3"/>
  <c r="O22" i="40"/>
  <c r="K22" i="4"/>
  <c r="H20" i="3"/>
  <c r="N31" i="39"/>
  <c r="N28" i="41"/>
  <c r="N23" i="41"/>
  <c r="N39" i="5"/>
  <c r="K19" i="3"/>
  <c r="N35" i="39"/>
  <c r="N45" i="39"/>
  <c r="N25" i="40"/>
  <c r="M14" i="41"/>
  <c r="H22" i="3"/>
  <c r="N65" i="39"/>
  <c r="N41" i="39"/>
  <c r="K57" i="4"/>
  <c r="O57" i="40"/>
  <c r="O14" i="6"/>
  <c r="N21" i="39"/>
  <c r="N76" i="4"/>
  <c r="O48" i="40"/>
  <c r="K48" i="4"/>
  <c r="O21" i="42"/>
  <c r="K21" i="5"/>
  <c r="K21" i="99" s="1"/>
  <c r="H17" i="38"/>
  <c r="K17" i="38"/>
  <c r="M17" i="38"/>
  <c r="O37" i="40"/>
  <c r="K37" i="4"/>
  <c r="M23" i="3"/>
  <c r="O22" i="42"/>
  <c r="K22" i="5"/>
  <c r="K22" i="99" s="1"/>
  <c r="O29" i="42"/>
  <c r="K29" i="5"/>
  <c r="K29" i="99" s="1"/>
  <c r="O30" i="40"/>
  <c r="K30" i="4"/>
  <c r="P18" i="3"/>
  <c r="O18" i="3"/>
  <c r="N14" i="3"/>
  <c r="N19" i="3"/>
  <c r="H21" i="3"/>
  <c r="L18" i="3"/>
  <c r="N17" i="38"/>
  <c r="M16" i="38"/>
  <c r="M47" i="39" l="1"/>
  <c r="M24" i="41"/>
  <c r="O19" i="43"/>
  <c r="P47" i="4"/>
  <c r="M49" i="39"/>
  <c r="K18" i="44"/>
  <c r="K18" i="6" s="1"/>
  <c r="M19" i="43"/>
  <c r="K20" i="5"/>
  <c r="K20" i="99" s="1"/>
  <c r="P17" i="44"/>
  <c r="P17" i="43" s="1"/>
  <c r="K28" i="5"/>
  <c r="O35" i="39"/>
  <c r="O20" i="42"/>
  <c r="O28" i="42"/>
  <c r="P14" i="44"/>
  <c r="P14" i="43" s="1"/>
  <c r="O24" i="41"/>
  <c r="K24" i="5"/>
  <c r="K36" i="4"/>
  <c r="K36" i="39" s="1"/>
  <c r="K47" i="4"/>
  <c r="K47" i="39" s="1"/>
  <c r="M39" i="40"/>
  <c r="M14" i="40"/>
  <c r="O14" i="40"/>
  <c r="K33" i="4"/>
  <c r="K33" i="39" s="1"/>
  <c r="O56" i="39"/>
  <c r="K32" i="4"/>
  <c r="K32" i="39" s="1"/>
  <c r="K14" i="4"/>
  <c r="K14" i="40" s="1"/>
  <c r="K44" i="4"/>
  <c r="K44" i="40" s="1"/>
  <c r="O16" i="41"/>
  <c r="K49" i="4"/>
  <c r="K49" i="40" s="1"/>
  <c r="O49" i="39"/>
  <c r="K35" i="4"/>
  <c r="K35" i="39" s="1"/>
  <c r="K16" i="5"/>
  <c r="K62" i="4"/>
  <c r="K62" i="40" s="1"/>
  <c r="K27" i="5"/>
  <c r="M26" i="41"/>
  <c r="O44" i="40"/>
  <c r="K64" i="4"/>
  <c r="K64" i="39" s="1"/>
  <c r="K19" i="44"/>
  <c r="K19" i="6" s="1"/>
  <c r="O39" i="39"/>
  <c r="K18" i="4"/>
  <c r="K18" i="39" s="1"/>
  <c r="O64" i="40"/>
  <c r="K40" i="4"/>
  <c r="K40" i="39" s="1"/>
  <c r="O41" i="40"/>
  <c r="O27" i="41"/>
  <c r="O18" i="40"/>
  <c r="O38" i="40"/>
  <c r="O16" i="39"/>
  <c r="K14" i="43"/>
  <c r="K38" i="4"/>
  <c r="K38" i="39" s="1"/>
  <c r="K16" i="4"/>
  <c r="K16" i="39" s="1"/>
  <c r="M22" i="43"/>
  <c r="K37" i="5"/>
  <c r="O32" i="40"/>
  <c r="K23" i="5"/>
  <c r="P36" i="4"/>
  <c r="O68" i="40"/>
  <c r="K45" i="4"/>
  <c r="K45" i="39" s="1"/>
  <c r="K39" i="4"/>
  <c r="K26" i="4"/>
  <c r="K26" i="39" s="1"/>
  <c r="P37" i="5"/>
  <c r="P37" i="99" s="1"/>
  <c r="K68" i="4"/>
  <c r="K68" i="40" s="1"/>
  <c r="O26" i="39"/>
  <c r="K66" i="4"/>
  <c r="K66" i="40" s="1"/>
  <c r="M20" i="41"/>
  <c r="M62" i="39"/>
  <c r="M22" i="40"/>
  <c r="P49" i="4"/>
  <c r="M38" i="41"/>
  <c r="O23" i="43"/>
  <c r="K31" i="5"/>
  <c r="M29" i="39"/>
  <c r="P19" i="44"/>
  <c r="P19" i="43" s="1"/>
  <c r="O19" i="42"/>
  <c r="O19" i="6"/>
  <c r="L156" i="3"/>
  <c r="I15" i="34" s="1"/>
  <c r="L39" i="41"/>
  <c r="I17" i="34" s="1"/>
  <c r="I21" i="2" s="1"/>
  <c r="O40" i="40"/>
  <c r="K56" i="4"/>
  <c r="K56" i="40" s="1"/>
  <c r="K23" i="44"/>
  <c r="K23" i="6" s="1"/>
  <c r="O45" i="39"/>
  <c r="K19" i="5"/>
  <c r="O21" i="40"/>
  <c r="K21" i="4"/>
  <c r="K21" i="39" s="1"/>
  <c r="L156" i="38"/>
  <c r="I15" i="36" s="1"/>
  <c r="I17" i="2" s="1"/>
  <c r="N39" i="42"/>
  <c r="G17" i="36" s="1"/>
  <c r="G23" i="2" s="1"/>
  <c r="N156" i="38"/>
  <c r="G15" i="36" s="1"/>
  <c r="G17" i="2" s="1"/>
  <c r="N26" i="43"/>
  <c r="G18" i="36" s="1"/>
  <c r="G26" i="2" s="1"/>
  <c r="L26" i="43"/>
  <c r="I18" i="36" s="1"/>
  <c r="I26" i="2" s="1"/>
  <c r="L39" i="42"/>
  <c r="I17" i="36" s="1"/>
  <c r="I23" i="2" s="1"/>
  <c r="N76" i="40"/>
  <c r="G16" i="36" s="1"/>
  <c r="G20" i="2" s="1"/>
  <c r="L76" i="40"/>
  <c r="I16" i="36" s="1"/>
  <c r="I20" i="2" s="1"/>
  <c r="P14" i="6"/>
  <c r="O35" i="42"/>
  <c r="M36" i="40"/>
  <c r="O31" i="42"/>
  <c r="L26" i="6"/>
  <c r="I18" i="34" s="1"/>
  <c r="I24" i="2" s="1"/>
  <c r="O25" i="6"/>
  <c r="P25" i="44"/>
  <c r="P25" i="6" s="1"/>
  <c r="K69" i="4"/>
  <c r="K69" i="39" s="1"/>
  <c r="K38" i="5"/>
  <c r="O28" i="40"/>
  <c r="K28" i="4"/>
  <c r="K28" i="39" s="1"/>
  <c r="N26" i="6"/>
  <c r="G18" i="34" s="1"/>
  <c r="G24" i="2" s="1"/>
  <c r="O15" i="43"/>
  <c r="O15" i="6"/>
  <c r="P15" i="44"/>
  <c r="P15" i="43" s="1"/>
  <c r="A15" i="43" s="1"/>
  <c r="L76" i="39"/>
  <c r="I16" i="34" s="1"/>
  <c r="I18" i="2" s="1"/>
  <c r="K15" i="44"/>
  <c r="K15" i="6" s="1"/>
  <c r="K58" i="4"/>
  <c r="K58" i="40" s="1"/>
  <c r="P14" i="5"/>
  <c r="P14" i="99" s="1"/>
  <c r="K35" i="5"/>
  <c r="K34" i="39"/>
  <c r="K34" i="40"/>
  <c r="M34" i="39"/>
  <c r="M34" i="40"/>
  <c r="O34" i="39"/>
  <c r="O34" i="40"/>
  <c r="M61" i="39"/>
  <c r="M61" i="40"/>
  <c r="O68" i="39"/>
  <c r="K68" i="39"/>
  <c r="M68" i="39"/>
  <c r="M68" i="40"/>
  <c r="M35" i="41"/>
  <c r="M35" i="42"/>
  <c r="M26" i="39"/>
  <c r="M26" i="40"/>
  <c r="O21" i="6"/>
  <c r="O21" i="43"/>
  <c r="P21" i="6"/>
  <c r="P21" i="43"/>
  <c r="K21" i="6"/>
  <c r="K21" i="43"/>
  <c r="P24" i="43"/>
  <c r="P24" i="6"/>
  <c r="M69" i="39"/>
  <c r="M69" i="40"/>
  <c r="K24" i="43"/>
  <c r="K24" i="6"/>
  <c r="O24" i="39"/>
  <c r="K54" i="39"/>
  <c r="K54" i="40"/>
  <c r="M54" i="39"/>
  <c r="M54" i="40"/>
  <c r="K24" i="4"/>
  <c r="K24" i="39" s="1"/>
  <c r="M27" i="40"/>
  <c r="M27" i="39"/>
  <c r="P15" i="4"/>
  <c r="K32" i="40"/>
  <c r="M32" i="39"/>
  <c r="M32" i="40"/>
  <c r="M67" i="39"/>
  <c r="M67" i="40"/>
  <c r="M19" i="39"/>
  <c r="M19" i="40"/>
  <c r="M46" i="39"/>
  <c r="M46" i="40"/>
  <c r="M27" i="42"/>
  <c r="M27" i="41"/>
  <c r="K46" i="39"/>
  <c r="K46" i="40"/>
  <c r="M57" i="39"/>
  <c r="M57" i="40"/>
  <c r="K57" i="39"/>
  <c r="K57" i="40"/>
  <c r="K55" i="39"/>
  <c r="K55" i="40"/>
  <c r="K67" i="4"/>
  <c r="K29" i="4"/>
  <c r="K27" i="41"/>
  <c r="K38" i="40"/>
  <c r="K19" i="4"/>
  <c r="P46" i="4"/>
  <c r="O46" i="40"/>
  <c r="M38" i="39"/>
  <c r="M38" i="40"/>
  <c r="O44" i="39"/>
  <c r="M36" i="42"/>
  <c r="M36" i="41"/>
  <c r="O63" i="39"/>
  <c r="O63" i="40"/>
  <c r="O47" i="39"/>
  <c r="O47" i="40"/>
  <c r="O20" i="40"/>
  <c r="M33" i="41"/>
  <c r="M33" i="42"/>
  <c r="K21" i="40"/>
  <c r="K44" i="39"/>
  <c r="K25" i="43"/>
  <c r="K25" i="6"/>
  <c r="K63" i="39"/>
  <c r="K63" i="40"/>
  <c r="M58" i="39"/>
  <c r="M58" i="40"/>
  <c r="M64" i="39"/>
  <c r="M64" i="40"/>
  <c r="M53" i="39"/>
  <c r="M53" i="40"/>
  <c r="M30" i="41"/>
  <c r="M30" i="42"/>
  <c r="M20" i="39"/>
  <c r="M20" i="40"/>
  <c r="P49" i="39"/>
  <c r="P49" i="40"/>
  <c r="O33" i="39"/>
  <c r="O33" i="40"/>
  <c r="K35" i="40"/>
  <c r="M35" i="39"/>
  <c r="M35" i="40"/>
  <c r="K53" i="4"/>
  <c r="O39" i="40"/>
  <c r="O58" i="39"/>
  <c r="K22" i="39"/>
  <c r="K22" i="40"/>
  <c r="K30" i="41"/>
  <c r="K30" i="42"/>
  <c r="K33" i="40"/>
  <c r="O35" i="40"/>
  <c r="M43" i="39"/>
  <c r="M43" i="40"/>
  <c r="K45" i="40"/>
  <c r="K36" i="5"/>
  <c r="K36" i="99" s="1"/>
  <c r="M16" i="42"/>
  <c r="M16" i="41"/>
  <c r="M45" i="39"/>
  <c r="M45" i="40"/>
  <c r="M24" i="40"/>
  <c r="M24" i="39"/>
  <c r="K39" i="39"/>
  <c r="K39" i="40"/>
  <c r="M21" i="39"/>
  <c r="M21" i="40"/>
  <c r="O33" i="41"/>
  <c r="K33" i="5"/>
  <c r="K33" i="99" s="1"/>
  <c r="M25" i="40"/>
  <c r="M25" i="39"/>
  <c r="K49" i="39"/>
  <c r="K30" i="39"/>
  <c r="K30" i="40"/>
  <c r="K37" i="39"/>
  <c r="K37" i="40"/>
  <c r="K25" i="42"/>
  <c r="K25" i="41"/>
  <c r="O65" i="39"/>
  <c r="O65" i="40"/>
  <c r="K17" i="40"/>
  <c r="K17" i="39"/>
  <c r="O18" i="6"/>
  <c r="O18" i="43"/>
  <c r="K18" i="43"/>
  <c r="M59" i="39"/>
  <c r="M59" i="40"/>
  <c r="K51" i="4"/>
  <c r="K20" i="41"/>
  <c r="K20" i="42"/>
  <c r="K31" i="39"/>
  <c r="K31" i="40"/>
  <c r="K23" i="39"/>
  <c r="K23" i="40"/>
  <c r="K41" i="39"/>
  <c r="K41" i="40"/>
  <c r="M50" i="39"/>
  <c r="M50" i="40"/>
  <c r="M48" i="39"/>
  <c r="M48" i="40"/>
  <c r="M25" i="42"/>
  <c r="M25" i="41"/>
  <c r="K16" i="40"/>
  <c r="K42" i="39"/>
  <c r="K42" i="40"/>
  <c r="M42" i="39"/>
  <c r="M42" i="40"/>
  <c r="M28" i="39"/>
  <c r="M28" i="40"/>
  <c r="M29" i="41"/>
  <c r="M29" i="42"/>
  <c r="M37" i="39"/>
  <c r="M37" i="40"/>
  <c r="M60" i="39"/>
  <c r="M60" i="40"/>
  <c r="K50" i="4"/>
  <c r="K48" i="39"/>
  <c r="K48" i="40"/>
  <c r="P31" i="39"/>
  <c r="P31" i="40"/>
  <c r="O36" i="40"/>
  <c r="O36" i="39"/>
  <c r="K59" i="4"/>
  <c r="O60" i="39"/>
  <c r="O60" i="40"/>
  <c r="K52" i="39"/>
  <c r="K52" i="40"/>
  <c r="O50" i="39"/>
  <c r="O50" i="40"/>
  <c r="M41" i="39"/>
  <c r="M41" i="40"/>
  <c r="K62" i="39"/>
  <c r="K29" i="41"/>
  <c r="K29" i="42"/>
  <c r="K24" i="42"/>
  <c r="P23" i="39"/>
  <c r="P23" i="40"/>
  <c r="K65" i="39"/>
  <c r="K65" i="40"/>
  <c r="K31" i="41"/>
  <c r="M51" i="39"/>
  <c r="M51" i="40"/>
  <c r="K60" i="39"/>
  <c r="K60" i="40"/>
  <c r="O31" i="39"/>
  <c r="O31" i="40"/>
  <c r="O23" i="39"/>
  <c r="O23" i="40"/>
  <c r="M40" i="39"/>
  <c r="M40" i="40"/>
  <c r="M52" i="39"/>
  <c r="M52" i="40"/>
  <c r="O66" i="39"/>
  <c r="M30" i="39"/>
  <c r="M30" i="40"/>
  <c r="M31" i="41"/>
  <c r="M31" i="42"/>
  <c r="K22" i="41"/>
  <c r="K22" i="42"/>
  <c r="K37" i="42"/>
  <c r="K18" i="5"/>
  <c r="K18" i="99" s="1"/>
  <c r="K17" i="42"/>
  <c r="K17" i="41"/>
  <c r="O38" i="41"/>
  <c r="O38" i="42"/>
  <c r="K32" i="41"/>
  <c r="K32" i="42"/>
  <c r="K28" i="42"/>
  <c r="M37" i="41"/>
  <c r="M37" i="42"/>
  <c r="O17" i="41"/>
  <c r="M21" i="41"/>
  <c r="M21" i="42"/>
  <c r="M17" i="42"/>
  <c r="M17" i="41"/>
  <c r="K21" i="41"/>
  <c r="K21" i="42"/>
  <c r="O34" i="41"/>
  <c r="O34" i="42"/>
  <c r="K26" i="5"/>
  <c r="K26" i="99" s="1"/>
  <c r="M18" i="41"/>
  <c r="M18" i="42"/>
  <c r="M23" i="41"/>
  <c r="M23" i="42"/>
  <c r="O32" i="42"/>
  <c r="M34" i="41"/>
  <c r="M34" i="42"/>
  <c r="K23" i="42"/>
  <c r="O23" i="41"/>
  <c r="O23" i="42"/>
  <c r="M22" i="41"/>
  <c r="M22" i="42"/>
  <c r="M32" i="41"/>
  <c r="M32" i="42"/>
  <c r="P17" i="6"/>
  <c r="M23" i="6"/>
  <c r="M23" i="43"/>
  <c r="P16" i="43"/>
  <c r="A16" i="43" s="1"/>
  <c r="P16" i="6"/>
  <c r="O20" i="6"/>
  <c r="O20" i="43"/>
  <c r="O16" i="43"/>
  <c r="O16" i="6"/>
  <c r="O17" i="43"/>
  <c r="O17" i="6"/>
  <c r="K22" i="44"/>
  <c r="K20" i="6"/>
  <c r="K20" i="43"/>
  <c r="K34" i="5"/>
  <c r="K34" i="99" s="1"/>
  <c r="K15" i="4"/>
  <c r="K15" i="40" s="1"/>
  <c r="P50" i="4"/>
  <c r="M26" i="44"/>
  <c r="P63" i="4"/>
  <c r="K15" i="5"/>
  <c r="K15" i="99" s="1"/>
  <c r="M15" i="6"/>
  <c r="M15" i="43"/>
  <c r="M15" i="41"/>
  <c r="M15" i="42"/>
  <c r="M15" i="3"/>
  <c r="M15" i="38"/>
  <c r="O46" i="39"/>
  <c r="K20" i="4"/>
  <c r="P18" i="5"/>
  <c r="P18" i="99" s="1"/>
  <c r="K14" i="5"/>
  <c r="K14" i="99" s="1"/>
  <c r="P15" i="5"/>
  <c r="O16" i="38"/>
  <c r="P20" i="44"/>
  <c r="M39" i="5"/>
  <c r="P23" i="5"/>
  <c r="P23" i="99" s="1"/>
  <c r="P18" i="44"/>
  <c r="P18" i="43" s="1"/>
  <c r="M76" i="4"/>
  <c r="P34" i="4"/>
  <c r="O53" i="40"/>
  <c r="O25" i="39"/>
  <c r="K25" i="4"/>
  <c r="K14" i="3"/>
  <c r="P60" i="4"/>
  <c r="K61" i="4"/>
  <c r="O61" i="40"/>
  <c r="O29" i="40"/>
  <c r="P52" i="4"/>
  <c r="O52" i="39"/>
  <c r="O69" i="39"/>
  <c r="P69" i="4"/>
  <c r="K43" i="4"/>
  <c r="O43" i="40"/>
  <c r="K27" i="4"/>
  <c r="O27" i="39"/>
  <c r="O20" i="41"/>
  <c r="O26" i="42"/>
  <c r="O67" i="40"/>
  <c r="O59" i="40"/>
  <c r="O51" i="40"/>
  <c r="O19" i="40"/>
  <c r="P33" i="4"/>
  <c r="P19" i="3"/>
  <c r="P65" i="4"/>
  <c r="O54" i="39"/>
  <c r="P54" i="4"/>
  <c r="P42" i="4"/>
  <c r="O42" i="39"/>
  <c r="P44" i="4"/>
  <c r="P17" i="4"/>
  <c r="O17" i="40"/>
  <c r="P38" i="5"/>
  <c r="P38" i="99" s="1"/>
  <c r="O64" i="39"/>
  <c r="O30" i="41"/>
  <c r="P30" i="5"/>
  <c r="P30" i="99" s="1"/>
  <c r="O25" i="42"/>
  <c r="P25" i="5"/>
  <c r="P25" i="99" s="1"/>
  <c r="P34" i="5"/>
  <c r="P34" i="99" s="1"/>
  <c r="N76" i="39"/>
  <c r="G16" i="34" s="1"/>
  <c r="G18" i="2" s="1"/>
  <c r="O55" i="39"/>
  <c r="P55" i="4"/>
  <c r="O23" i="38"/>
  <c r="P22" i="4"/>
  <c r="O22" i="39"/>
  <c r="O16" i="40"/>
  <c r="K20" i="3"/>
  <c r="N39" i="41"/>
  <c r="G17" i="34" s="1"/>
  <c r="G21" i="2" s="1"/>
  <c r="O14" i="39"/>
  <c r="O48" i="39"/>
  <c r="P48" i="4"/>
  <c r="O21" i="41"/>
  <c r="P21" i="5"/>
  <c r="P21" i="99" s="1"/>
  <c r="O57" i="39"/>
  <c r="P57" i="4"/>
  <c r="O22" i="3"/>
  <c r="K22" i="3"/>
  <c r="O15" i="38"/>
  <c r="M22" i="3"/>
  <c r="O24" i="42"/>
  <c r="O30" i="39"/>
  <c r="P30" i="4"/>
  <c r="O22" i="41"/>
  <c r="P22" i="5"/>
  <c r="P22" i="99" s="1"/>
  <c r="O37" i="39"/>
  <c r="P37" i="4"/>
  <c r="O29" i="41"/>
  <c r="P29" i="5"/>
  <c r="P29" i="99" s="1"/>
  <c r="M21" i="3"/>
  <c r="N156" i="3"/>
  <c r="K21" i="3"/>
  <c r="K19" i="42" l="1"/>
  <c r="K19" i="99"/>
  <c r="K24" i="41"/>
  <c r="K24" i="99"/>
  <c r="K38" i="41"/>
  <c r="K38" i="99"/>
  <c r="K37" i="41"/>
  <c r="K37" i="99"/>
  <c r="K16" i="41"/>
  <c r="K16" i="99"/>
  <c r="K35" i="42"/>
  <c r="K35" i="99"/>
  <c r="K28" i="41"/>
  <c r="K28" i="99"/>
  <c r="P15" i="42"/>
  <c r="P15" i="99"/>
  <c r="K31" i="42"/>
  <c r="K31" i="99"/>
  <c r="K23" i="41"/>
  <c r="K23" i="99"/>
  <c r="K27" i="42"/>
  <c r="K27" i="99"/>
  <c r="A14" i="99"/>
  <c r="A18" i="43"/>
  <c r="P15" i="6"/>
  <c r="A15" i="6" s="1"/>
  <c r="A17" i="43"/>
  <c r="A16" i="6"/>
  <c r="A19" i="43"/>
  <c r="A14" i="43"/>
  <c r="A17" i="6"/>
  <c r="A14" i="6"/>
  <c r="P20" i="5"/>
  <c r="P20" i="99" s="1"/>
  <c r="O15" i="39"/>
  <c r="K14" i="39"/>
  <c r="P38" i="4"/>
  <c r="P39" i="4"/>
  <c r="P39" i="39" s="1"/>
  <c r="P24" i="5"/>
  <c r="P24" i="99" s="1"/>
  <c r="K56" i="39"/>
  <c r="K26" i="40"/>
  <c r="K40" i="40"/>
  <c r="K18" i="40"/>
  <c r="K64" i="40"/>
  <c r="P16" i="4"/>
  <c r="P16" i="40" s="1"/>
  <c r="O37" i="41"/>
  <c r="O21" i="39"/>
  <c r="O28" i="41"/>
  <c r="O45" i="40"/>
  <c r="P21" i="4"/>
  <c r="P21" i="40" s="1"/>
  <c r="K16" i="42"/>
  <c r="P28" i="5"/>
  <c r="P35" i="4"/>
  <c r="P35" i="40" s="1"/>
  <c r="P45" i="4"/>
  <c r="O16" i="42"/>
  <c r="K36" i="40"/>
  <c r="K47" i="40"/>
  <c r="K66" i="39"/>
  <c r="O56" i="40"/>
  <c r="P35" i="5"/>
  <c r="P26" i="4"/>
  <c r="P26" i="40" s="1"/>
  <c r="P56" i="4"/>
  <c r="O26" i="40"/>
  <c r="P16" i="5"/>
  <c r="O18" i="39"/>
  <c r="O41" i="39"/>
  <c r="K19" i="43"/>
  <c r="O19" i="41"/>
  <c r="P19" i="5"/>
  <c r="O28" i="39"/>
  <c r="P18" i="4"/>
  <c r="P18" i="39" s="1"/>
  <c r="P14" i="4"/>
  <c r="P14" i="40" s="1"/>
  <c r="O23" i="6"/>
  <c r="O40" i="39"/>
  <c r="P32" i="4"/>
  <c r="P32" i="40" s="1"/>
  <c r="P23" i="44"/>
  <c r="P23" i="43" s="1"/>
  <c r="P64" i="4"/>
  <c r="P64" i="40" s="1"/>
  <c r="O32" i="39"/>
  <c r="P41" i="4"/>
  <c r="P41" i="40" s="1"/>
  <c r="P19" i="6"/>
  <c r="O38" i="39"/>
  <c r="P68" i="4"/>
  <c r="P68" i="39" s="1"/>
  <c r="P27" i="5"/>
  <c r="O27" i="42"/>
  <c r="P31" i="5"/>
  <c r="P28" i="4"/>
  <c r="P28" i="39" s="1"/>
  <c r="K35" i="41"/>
  <c r="K23" i="43"/>
  <c r="O15" i="40"/>
  <c r="O37" i="42"/>
  <c r="K19" i="41"/>
  <c r="O35" i="41"/>
  <c r="P40" i="4"/>
  <c r="P40" i="39" s="1"/>
  <c r="K15" i="43"/>
  <c r="O32" i="41"/>
  <c r="P24" i="4"/>
  <c r="P24" i="40" s="1"/>
  <c r="P25" i="43"/>
  <c r="O31" i="41"/>
  <c r="P17" i="5"/>
  <c r="P20" i="4"/>
  <c r="P20" i="39" s="1"/>
  <c r="K28" i="40"/>
  <c r="K38" i="42"/>
  <c r="O24" i="40"/>
  <c r="O17" i="42"/>
  <c r="K69" i="40"/>
  <c r="M39" i="41"/>
  <c r="F17" i="34" s="1"/>
  <c r="F21" i="2" s="1"/>
  <c r="O20" i="39"/>
  <c r="P32" i="5"/>
  <c r="K15" i="39"/>
  <c r="M26" i="43"/>
  <c r="F18" i="36" s="1"/>
  <c r="F26" i="2" s="1"/>
  <c r="M156" i="38"/>
  <c r="F15" i="36" s="1"/>
  <c r="F17" i="2" s="1"/>
  <c r="M39" i="42"/>
  <c r="F17" i="36" s="1"/>
  <c r="F23" i="2" s="1"/>
  <c r="O62" i="40"/>
  <c r="P62" i="4"/>
  <c r="O62" i="39"/>
  <c r="M76" i="40"/>
  <c r="F16" i="36" s="1"/>
  <c r="F20" i="2" s="1"/>
  <c r="P14" i="41"/>
  <c r="P14" i="42"/>
  <c r="K14" i="41"/>
  <c r="K14" i="42"/>
  <c r="O14" i="41"/>
  <c r="O14" i="42"/>
  <c r="K58" i="39"/>
  <c r="M26" i="6"/>
  <c r="F18" i="34" s="1"/>
  <c r="F24" i="2" s="1"/>
  <c r="M76" i="39"/>
  <c r="F16" i="34" s="1"/>
  <c r="F18" i="2" s="1"/>
  <c r="P19" i="42"/>
  <c r="I19" i="36"/>
  <c r="D11" i="36" s="1"/>
  <c r="P34" i="39"/>
  <c r="P34" i="40"/>
  <c r="P18" i="40"/>
  <c r="K61" i="39"/>
  <c r="K61" i="40"/>
  <c r="P35" i="42"/>
  <c r="P68" i="40"/>
  <c r="P26" i="39"/>
  <c r="P69" i="39"/>
  <c r="P69" i="40"/>
  <c r="K24" i="40"/>
  <c r="K27" i="40"/>
  <c r="K27" i="39"/>
  <c r="P54" i="39"/>
  <c r="P54" i="40"/>
  <c r="P38" i="39"/>
  <c r="P38" i="40"/>
  <c r="P55" i="39"/>
  <c r="P55" i="40"/>
  <c r="P32" i="39"/>
  <c r="P57" i="39"/>
  <c r="P57" i="40"/>
  <c r="K19" i="39"/>
  <c r="K19" i="40"/>
  <c r="K67" i="39"/>
  <c r="K67" i="40"/>
  <c r="P18" i="6"/>
  <c r="A18" i="6" s="1"/>
  <c r="P27" i="42"/>
  <c r="P46" i="39"/>
  <c r="P46" i="40"/>
  <c r="K29" i="39"/>
  <c r="K29" i="40"/>
  <c r="K23" i="3"/>
  <c r="K23" i="38"/>
  <c r="P30" i="41"/>
  <c r="P30" i="42"/>
  <c r="P33" i="39"/>
  <c r="P33" i="40"/>
  <c r="P56" i="39"/>
  <c r="P56" i="40"/>
  <c r="K53" i="39"/>
  <c r="K53" i="40"/>
  <c r="K43" i="39"/>
  <c r="K43" i="40"/>
  <c r="K25" i="40"/>
  <c r="K25" i="39"/>
  <c r="P47" i="39"/>
  <c r="P47" i="40"/>
  <c r="K33" i="41"/>
  <c r="K33" i="42"/>
  <c r="P36" i="5"/>
  <c r="P36" i="99" s="1"/>
  <c r="O36" i="41"/>
  <c r="P35" i="39"/>
  <c r="P45" i="39"/>
  <c r="P45" i="40"/>
  <c r="K20" i="39"/>
  <c r="K20" i="40"/>
  <c r="P63" i="39"/>
  <c r="P63" i="40"/>
  <c r="O33" i="42"/>
  <c r="P33" i="5"/>
  <c r="P33" i="99" s="1"/>
  <c r="P44" i="39"/>
  <c r="P44" i="40"/>
  <c r="P22" i="39"/>
  <c r="P22" i="40"/>
  <c r="P64" i="39"/>
  <c r="P16" i="42"/>
  <c r="A16" i="42" s="1"/>
  <c r="K36" i="42"/>
  <c r="K36" i="41"/>
  <c r="O58" i="40"/>
  <c r="P58" i="4"/>
  <c r="P65" i="39"/>
  <c r="P65" i="40"/>
  <c r="P37" i="39"/>
  <c r="P37" i="40"/>
  <c r="P30" i="39"/>
  <c r="P30" i="40"/>
  <c r="P24" i="42"/>
  <c r="P24" i="41"/>
  <c r="P52" i="39"/>
  <c r="P52" i="40"/>
  <c r="P36" i="40"/>
  <c r="P36" i="39"/>
  <c r="K59" i="39"/>
  <c r="K59" i="40"/>
  <c r="K50" i="39"/>
  <c r="K50" i="40"/>
  <c r="P29" i="41"/>
  <c r="P29" i="42"/>
  <c r="P42" i="39"/>
  <c r="P42" i="40"/>
  <c r="P41" i="39"/>
  <c r="P48" i="39"/>
  <c r="P48" i="40"/>
  <c r="P16" i="39"/>
  <c r="P25" i="42"/>
  <c r="P25" i="41"/>
  <c r="P17" i="40"/>
  <c r="P17" i="39"/>
  <c r="P20" i="41"/>
  <c r="P20" i="42"/>
  <c r="P60" i="39"/>
  <c r="P60" i="40"/>
  <c r="P50" i="39"/>
  <c r="P50" i="40"/>
  <c r="O66" i="40"/>
  <c r="P66" i="4"/>
  <c r="K51" i="39"/>
  <c r="K51" i="40"/>
  <c r="P21" i="41"/>
  <c r="P21" i="42"/>
  <c r="O18" i="41"/>
  <c r="O18" i="42"/>
  <c r="K26" i="41"/>
  <c r="K26" i="42"/>
  <c r="P34" i="41"/>
  <c r="P34" i="42"/>
  <c r="P38" i="41"/>
  <c r="P38" i="42"/>
  <c r="P18" i="41"/>
  <c r="P18" i="42"/>
  <c r="P37" i="41"/>
  <c r="P37" i="42"/>
  <c r="K18" i="41"/>
  <c r="K18" i="42"/>
  <c r="K34" i="41"/>
  <c r="K34" i="42"/>
  <c r="P22" i="41"/>
  <c r="P22" i="42"/>
  <c r="P28" i="41"/>
  <c r="P23" i="41"/>
  <c r="P23" i="42"/>
  <c r="K22" i="6"/>
  <c r="K22" i="43"/>
  <c r="P20" i="6"/>
  <c r="P20" i="43"/>
  <c r="A20" i="43" s="1"/>
  <c r="P23" i="6"/>
  <c r="O22" i="6"/>
  <c r="O22" i="43"/>
  <c r="P22" i="44"/>
  <c r="K15" i="41"/>
  <c r="K15" i="42"/>
  <c r="O15" i="41"/>
  <c r="O15" i="42"/>
  <c r="P15" i="39"/>
  <c r="P15" i="40"/>
  <c r="A15" i="40" s="1"/>
  <c r="K15" i="3"/>
  <c r="K15" i="38"/>
  <c r="O26" i="44"/>
  <c r="O76" i="4"/>
  <c r="P16" i="38"/>
  <c r="O36" i="42"/>
  <c r="O39" i="5"/>
  <c r="G19" i="36"/>
  <c r="O25" i="40"/>
  <c r="P25" i="4"/>
  <c r="O53" i="39"/>
  <c r="P53" i="4"/>
  <c r="O14" i="3"/>
  <c r="P14" i="3"/>
  <c r="O61" i="39"/>
  <c r="P61" i="4"/>
  <c r="O29" i="39"/>
  <c r="P29" i="4"/>
  <c r="M156" i="3"/>
  <c r="F15" i="34" s="1"/>
  <c r="O43" i="39"/>
  <c r="P43" i="4"/>
  <c r="O19" i="39"/>
  <c r="P19" i="4"/>
  <c r="O59" i="39"/>
  <c r="P59" i="4"/>
  <c r="O26" i="41"/>
  <c r="P26" i="5"/>
  <c r="P26" i="99" s="1"/>
  <c r="O27" i="40"/>
  <c r="P27" i="4"/>
  <c r="O51" i="39"/>
  <c r="P51" i="4"/>
  <c r="O67" i="39"/>
  <c r="P67" i="4"/>
  <c r="O23" i="3"/>
  <c r="O20" i="3"/>
  <c r="P20" i="3"/>
  <c r="P22" i="3"/>
  <c r="O15" i="3"/>
  <c r="P15" i="41"/>
  <c r="A15" i="41" s="1"/>
  <c r="P21" i="39"/>
  <c r="O17" i="38"/>
  <c r="P17" i="38"/>
  <c r="G15" i="34"/>
  <c r="O21" i="3"/>
  <c r="I15" i="2"/>
  <c r="I28" i="2" s="1"/>
  <c r="D11" i="2" s="1"/>
  <c r="I19" i="34"/>
  <c r="P19" i="41" l="1"/>
  <c r="P19" i="99"/>
  <c r="P32" i="42"/>
  <c r="P32" i="99"/>
  <c r="A32" i="99" s="1"/>
  <c r="P16" i="41"/>
  <c r="P16" i="99"/>
  <c r="A20" i="99" s="1"/>
  <c r="P35" i="41"/>
  <c r="P35" i="99"/>
  <c r="P28" i="42"/>
  <c r="P28" i="99"/>
  <c r="P17" i="41"/>
  <c r="P17" i="99"/>
  <c r="A17" i="99" s="1"/>
  <c r="P27" i="41"/>
  <c r="P27" i="99"/>
  <c r="A15" i="99"/>
  <c r="P31" i="42"/>
  <c r="P31" i="99"/>
  <c r="A31" i="99" s="1"/>
  <c r="A20" i="6"/>
  <c r="A16" i="41"/>
  <c r="A24" i="41"/>
  <c r="A16" i="40"/>
  <c r="A18" i="40"/>
  <c r="A19" i="6"/>
  <c r="A19" i="41"/>
  <c r="A21" i="41"/>
  <c r="A21" i="43"/>
  <c r="A23" i="41"/>
  <c r="A25" i="41"/>
  <c r="A14" i="3"/>
  <c r="A22" i="41"/>
  <c r="A14" i="41"/>
  <c r="A17" i="41"/>
  <c r="A17" i="40"/>
  <c r="A14" i="40"/>
  <c r="A21" i="6"/>
  <c r="A18" i="41"/>
  <c r="A20" i="41"/>
  <c r="A14" i="42"/>
  <c r="A15" i="42"/>
  <c r="P39" i="40"/>
  <c r="P14" i="39"/>
  <c r="P31" i="41"/>
  <c r="P28" i="40"/>
  <c r="P17" i="42"/>
  <c r="A17" i="42" s="1"/>
  <c r="P40" i="40"/>
  <c r="P32" i="41"/>
  <c r="P24" i="39"/>
  <c r="P20" i="40"/>
  <c r="P62" i="39"/>
  <c r="P62" i="40"/>
  <c r="O156" i="38"/>
  <c r="H15" i="36" s="1"/>
  <c r="H17" i="2" s="1"/>
  <c r="O76" i="40"/>
  <c r="H16" i="36" s="1"/>
  <c r="H20" i="2" s="1"/>
  <c r="O26" i="43"/>
  <c r="H18" i="36" s="1"/>
  <c r="H26" i="2" s="1"/>
  <c r="O39" i="42"/>
  <c r="H17" i="36" s="1"/>
  <c r="H23" i="2" s="1"/>
  <c r="P61" i="39"/>
  <c r="P61" i="40"/>
  <c r="P27" i="40"/>
  <c r="P27" i="39"/>
  <c r="P67" i="39"/>
  <c r="P67" i="40"/>
  <c r="P19" i="39"/>
  <c r="A19" i="39" s="1"/>
  <c r="P19" i="40"/>
  <c r="A19" i="40" s="1"/>
  <c r="P29" i="39"/>
  <c r="P29" i="40"/>
  <c r="P23" i="3"/>
  <c r="P23" i="38"/>
  <c r="P53" i="39"/>
  <c r="P53" i="40"/>
  <c r="P25" i="40"/>
  <c r="P25" i="39"/>
  <c r="P58" i="39"/>
  <c r="P58" i="40"/>
  <c r="P33" i="41"/>
  <c r="P33" i="42"/>
  <c r="P43" i="39"/>
  <c r="P43" i="40"/>
  <c r="P36" i="42"/>
  <c r="A36" i="42" s="1"/>
  <c r="P36" i="41"/>
  <c r="P59" i="39"/>
  <c r="P59" i="40"/>
  <c r="P66" i="39"/>
  <c r="P66" i="40"/>
  <c r="P51" i="39"/>
  <c r="P51" i="40"/>
  <c r="P26" i="41"/>
  <c r="A26" i="41" s="1"/>
  <c r="P26" i="42"/>
  <c r="A26" i="42" s="1"/>
  <c r="P22" i="6"/>
  <c r="A22" i="6" s="1"/>
  <c r="P22" i="43"/>
  <c r="A22" i="43" s="1"/>
  <c r="P15" i="3"/>
  <c r="A15" i="3" s="1"/>
  <c r="P15" i="38"/>
  <c r="O39" i="41"/>
  <c r="H17" i="34" s="1"/>
  <c r="H21" i="2" s="1"/>
  <c r="O26" i="6"/>
  <c r="H18" i="34" s="1"/>
  <c r="H24" i="2" s="1"/>
  <c r="O76" i="39"/>
  <c r="H16" i="34" s="1"/>
  <c r="H18" i="2" s="1"/>
  <c r="P26" i="44"/>
  <c r="N9" i="44" s="1"/>
  <c r="P76" i="4"/>
  <c r="P39" i="5"/>
  <c r="O156" i="3"/>
  <c r="F19" i="36"/>
  <c r="P21" i="3"/>
  <c r="A21" i="3" s="1"/>
  <c r="F15" i="2"/>
  <c r="F19" i="34"/>
  <c r="D11" i="34"/>
  <c r="G15" i="2"/>
  <c r="G28" i="2" s="1"/>
  <c r="G19" i="34"/>
  <c r="A37" i="99" l="1"/>
  <c r="A25" i="99"/>
  <c r="A23" i="99"/>
  <c r="A35" i="99"/>
  <c r="A27" i="99"/>
  <c r="A18" i="99"/>
  <c r="A28" i="99"/>
  <c r="A16" i="99"/>
  <c r="A36" i="99"/>
  <c r="P39" i="99"/>
  <c r="A34" i="99"/>
  <c r="A33" i="99"/>
  <c r="A38" i="99"/>
  <c r="A19" i="99"/>
  <c r="A26" i="99"/>
  <c r="A22" i="99"/>
  <c r="A24" i="99"/>
  <c r="A29" i="99"/>
  <c r="A21" i="99"/>
  <c r="A30" i="99"/>
  <c r="A53" i="39"/>
  <c r="A27" i="40"/>
  <c r="A36" i="41"/>
  <c r="A29" i="39"/>
  <c r="A25" i="39"/>
  <c r="A109" i="38"/>
  <c r="A22" i="40"/>
  <c r="A51" i="39"/>
  <c r="A107" i="38"/>
  <c r="A44" i="38"/>
  <c r="A41" i="38"/>
  <c r="A52" i="38"/>
  <c r="A46" i="39"/>
  <c r="A45" i="3"/>
  <c r="A140" i="3"/>
  <c r="A75" i="3"/>
  <c r="A59" i="39"/>
  <c r="A58" i="39"/>
  <c r="A113" i="38"/>
  <c r="A24" i="38"/>
  <c r="A135" i="3"/>
  <c r="A30" i="40"/>
  <c r="A48" i="40"/>
  <c r="A65" i="39"/>
  <c r="A36" i="3"/>
  <c r="A25" i="43"/>
  <c r="A29" i="41"/>
  <c r="A60" i="3"/>
  <c r="A30" i="3"/>
  <c r="A94" i="3"/>
  <c r="A74" i="40"/>
  <c r="A78" i="3"/>
  <c r="A44" i="40"/>
  <c r="A47" i="40"/>
  <c r="A134" i="3"/>
  <c r="A105" i="3"/>
  <c r="A23" i="3"/>
  <c r="A34" i="42"/>
  <c r="A100" i="3"/>
  <c r="A147" i="3"/>
  <c r="A81" i="3"/>
  <c r="A96" i="3"/>
  <c r="A99" i="3"/>
  <c r="A83" i="3"/>
  <c r="A148" i="38"/>
  <c r="A122" i="38"/>
  <c r="A141" i="38"/>
  <c r="A104" i="38"/>
  <c r="A138" i="38"/>
  <c r="A69" i="40"/>
  <c r="A16" i="38"/>
  <c r="A37" i="42"/>
  <c r="A64" i="3"/>
  <c r="A65" i="3"/>
  <c r="A121" i="3"/>
  <c r="A73" i="40"/>
  <c r="A52" i="39"/>
  <c r="A54" i="39"/>
  <c r="A79" i="3"/>
  <c r="A56" i="3"/>
  <c r="A131" i="3"/>
  <c r="A92" i="38"/>
  <c r="A120" i="38"/>
  <c r="A89" i="38"/>
  <c r="A151" i="38"/>
  <c r="A154" i="38"/>
  <c r="A73" i="38"/>
  <c r="A108" i="38"/>
  <c r="A76" i="38"/>
  <c r="A33" i="38"/>
  <c r="A47" i="38"/>
  <c r="A128" i="38"/>
  <c r="A38" i="38"/>
  <c r="A87" i="38"/>
  <c r="A50" i="38"/>
  <c r="A43" i="38"/>
  <c r="A106" i="38"/>
  <c r="A61" i="40"/>
  <c r="A32" i="41"/>
  <c r="A155" i="3"/>
  <c r="A39" i="3"/>
  <c r="A152" i="3"/>
  <c r="A136" i="3"/>
  <c r="A91" i="3"/>
  <c r="A75" i="39"/>
  <c r="A49" i="39"/>
  <c r="A23" i="39"/>
  <c r="A40" i="39"/>
  <c r="A27" i="42"/>
  <c r="A33" i="39"/>
  <c r="A38" i="42"/>
  <c r="A86" i="3"/>
  <c r="A149" i="3"/>
  <c r="A111" i="3"/>
  <c r="A41" i="39"/>
  <c r="A67" i="40"/>
  <c r="A45" i="40"/>
  <c r="A18" i="3"/>
  <c r="A153" i="3"/>
  <c r="A84" i="3"/>
  <c r="A70" i="3"/>
  <c r="A28" i="39"/>
  <c r="A22" i="42"/>
  <c r="A68" i="39"/>
  <c r="A20" i="42"/>
  <c r="A66" i="39"/>
  <c r="A37" i="39"/>
  <c r="A57" i="3"/>
  <c r="A69" i="3"/>
  <c r="A101" i="3"/>
  <c r="A58" i="3"/>
  <c r="A145" i="3"/>
  <c r="A97" i="3"/>
  <c r="A56" i="39"/>
  <c r="A19" i="3"/>
  <c r="A71" i="39"/>
  <c r="A31" i="39"/>
  <c r="A38" i="39"/>
  <c r="A18" i="42"/>
  <c r="A35" i="40"/>
  <c r="A55" i="39"/>
  <c r="A119" i="3"/>
  <c r="A54" i="3"/>
  <c r="A103" i="3"/>
  <c r="A55" i="3"/>
  <c r="A116" i="3"/>
  <c r="A112" i="3"/>
  <c r="A139" i="3"/>
  <c r="A133" i="3"/>
  <c r="A32" i="40"/>
  <c r="A30" i="42"/>
  <c r="A43" i="40"/>
  <c r="A33" i="42"/>
  <c r="A24" i="39"/>
  <c r="A72" i="40"/>
  <c r="A42" i="39"/>
  <c r="A28" i="41"/>
  <c r="A35" i="41"/>
  <c r="A143" i="3"/>
  <c r="A137" i="3"/>
  <c r="A150" i="3"/>
  <c r="A49" i="3"/>
  <c r="A130" i="3"/>
  <c r="A59" i="3"/>
  <c r="A66" i="3"/>
  <c r="A31" i="3"/>
  <c r="A88" i="3"/>
  <c r="A85" i="3"/>
  <c r="A115" i="3"/>
  <c r="A23" i="43"/>
  <c r="A34" i="39"/>
  <c r="A36" i="39"/>
  <c r="A62" i="40"/>
  <c r="A39" i="40"/>
  <c r="A70" i="40"/>
  <c r="A63" i="39"/>
  <c r="A60" i="40"/>
  <c r="A20" i="3"/>
  <c r="A21" i="40"/>
  <c r="A20" i="39"/>
  <c r="A57" i="39"/>
  <c r="A48" i="3"/>
  <c r="A34" i="3"/>
  <c r="A26" i="3"/>
  <c r="A46" i="3"/>
  <c r="A114" i="3"/>
  <c r="A80" i="3"/>
  <c r="A72" i="3"/>
  <c r="A50" i="39"/>
  <c r="A17" i="38"/>
  <c r="A93" i="38"/>
  <c r="A123" i="38"/>
  <c r="A82" i="38"/>
  <c r="A144" i="38"/>
  <c r="A57" i="38"/>
  <c r="A146" i="38"/>
  <c r="A142" i="38"/>
  <c r="A102" i="38"/>
  <c r="A124" i="38"/>
  <c r="A90" i="38"/>
  <c r="A84" i="38"/>
  <c r="A71" i="38"/>
  <c r="A132" i="38"/>
  <c r="A117" i="38"/>
  <c r="A67" i="38"/>
  <c r="A125" i="38"/>
  <c r="A35" i="38"/>
  <c r="A127" i="38"/>
  <c r="A22" i="38"/>
  <c r="A61" i="38"/>
  <c r="A74" i="38"/>
  <c r="A51" i="38"/>
  <c r="A40" i="38"/>
  <c r="A110" i="38"/>
  <c r="A32" i="38"/>
  <c r="A77" i="38"/>
  <c r="A68" i="38"/>
  <c r="A126" i="38"/>
  <c r="A37" i="38"/>
  <c r="A24" i="43"/>
  <c r="A64" i="39"/>
  <c r="A26" i="39"/>
  <c r="A17" i="39"/>
  <c r="A63" i="3"/>
  <c r="A17" i="3"/>
  <c r="A29" i="3"/>
  <c r="A25" i="3"/>
  <c r="A62" i="3"/>
  <c r="A27" i="3"/>
  <c r="A42" i="3"/>
  <c r="A118" i="3"/>
  <c r="A53" i="3"/>
  <c r="A28" i="3"/>
  <c r="A98" i="3"/>
  <c r="A129" i="3"/>
  <c r="A95" i="3"/>
  <c r="A31" i="42"/>
  <c r="A61" i="39"/>
  <c r="A14" i="39"/>
  <c r="A74" i="39"/>
  <c r="A70" i="39"/>
  <c r="A73" i="39"/>
  <c r="A72" i="39"/>
  <c r="A31" i="40"/>
  <c r="A54" i="40"/>
  <c r="A35" i="39"/>
  <c r="A29" i="42"/>
  <c r="A60" i="39"/>
  <c r="A39" i="39"/>
  <c r="A22" i="3"/>
  <c r="A28" i="42"/>
  <c r="A18" i="39"/>
  <c r="A27" i="41"/>
  <c r="A56" i="40"/>
  <c r="A52" i="40"/>
  <c r="A37" i="41"/>
  <c r="A30" i="41"/>
  <c r="A30" i="39"/>
  <c r="A23" i="42"/>
  <c r="A24" i="3"/>
  <c r="A52" i="3"/>
  <c r="A44" i="3"/>
  <c r="A67" i="3"/>
  <c r="A110" i="3"/>
  <c r="A35" i="3"/>
  <c r="A41" i="3"/>
  <c r="A74" i="3"/>
  <c r="A102" i="3"/>
  <c r="A151" i="3"/>
  <c r="A104" i="3"/>
  <c r="A51" i="40"/>
  <c r="A66" i="40"/>
  <c r="A23" i="38"/>
  <c r="A28" i="40"/>
  <c r="A49" i="40"/>
  <c r="A55" i="40"/>
  <c r="A33" i="40"/>
  <c r="A65" i="40"/>
  <c r="A24" i="6"/>
  <c r="A19" i="42"/>
  <c r="A34" i="40"/>
  <c r="A24" i="40"/>
  <c r="A38" i="40"/>
  <c r="A68" i="40"/>
  <c r="A36" i="40"/>
  <c r="A16" i="3"/>
  <c r="A126" i="3"/>
  <c r="A61" i="3"/>
  <c r="A68" i="3"/>
  <c r="A38" i="3"/>
  <c r="A125" i="3"/>
  <c r="A106" i="3"/>
  <c r="A138" i="3"/>
  <c r="A51" i="3"/>
  <c r="A40" i="3"/>
  <c r="A90" i="3"/>
  <c r="A124" i="3"/>
  <c r="A71" i="3"/>
  <c r="A73" i="3"/>
  <c r="A76" i="3"/>
  <c r="A92" i="3"/>
  <c r="A43" i="39"/>
  <c r="A33" i="41"/>
  <c r="A25" i="40"/>
  <c r="A67" i="39"/>
  <c r="A40" i="40"/>
  <c r="A31" i="41"/>
  <c r="A48" i="39"/>
  <c r="A23" i="40"/>
  <c r="A25" i="6"/>
  <c r="A35" i="42"/>
  <c r="A45" i="39"/>
  <c r="A24" i="42"/>
  <c r="A50" i="40"/>
  <c r="A41" i="40"/>
  <c r="A32" i="42"/>
  <c r="A63" i="40"/>
  <c r="A42" i="40"/>
  <c r="A34" i="41"/>
  <c r="A26" i="40"/>
  <c r="A69" i="39"/>
  <c r="A37" i="3"/>
  <c r="A43" i="3"/>
  <c r="A128" i="3"/>
  <c r="A127" i="3"/>
  <c r="A87" i="3"/>
  <c r="A142" i="3"/>
  <c r="A117" i="3"/>
  <c r="A108" i="3"/>
  <c r="A146" i="3"/>
  <c r="A120" i="3"/>
  <c r="A93" i="3"/>
  <c r="A154" i="3"/>
  <c r="A107" i="3"/>
  <c r="A132" i="3"/>
  <c r="A21" i="39"/>
  <c r="A15" i="38"/>
  <c r="A34" i="38"/>
  <c r="A42" i="38"/>
  <c r="A49" i="38"/>
  <c r="A28" i="38"/>
  <c r="A111" i="38"/>
  <c r="A153" i="38"/>
  <c r="A114" i="38"/>
  <c r="A150" i="38"/>
  <c r="A25" i="38"/>
  <c r="A53" i="38"/>
  <c r="A94" i="38"/>
  <c r="A96" i="38"/>
  <c r="A119" i="38"/>
  <c r="A131" i="38"/>
  <c r="A48" i="38"/>
  <c r="A54" i="38"/>
  <c r="A58" i="38"/>
  <c r="A69" i="38"/>
  <c r="A98" i="38"/>
  <c r="A147" i="38"/>
  <c r="A97" i="38"/>
  <c r="A129" i="38"/>
  <c r="A29" i="38"/>
  <c r="A62" i="38"/>
  <c r="A66" i="38"/>
  <c r="A133" i="38"/>
  <c r="A136" i="38"/>
  <c r="A75" i="38"/>
  <c r="A137" i="38"/>
  <c r="A95" i="38"/>
  <c r="A118" i="38"/>
  <c r="A86" i="38"/>
  <c r="A45" i="38"/>
  <c r="A63" i="38"/>
  <c r="A100" i="38"/>
  <c r="A99" i="38"/>
  <c r="A26" i="38"/>
  <c r="A64" i="38"/>
  <c r="A155" i="38"/>
  <c r="A121" i="38"/>
  <c r="A139" i="38"/>
  <c r="A55" i="38"/>
  <c r="A115" i="38"/>
  <c r="A88" i="38"/>
  <c r="A83" i="38"/>
  <c r="A60" i="38"/>
  <c r="A46" i="38"/>
  <c r="A65" i="38"/>
  <c r="A105" i="38"/>
  <c r="A145" i="38"/>
  <c r="A81" i="38"/>
  <c r="A78" i="38"/>
  <c r="A140" i="38"/>
  <c r="A39" i="38"/>
  <c r="A27" i="38"/>
  <c r="A59" i="38"/>
  <c r="A143" i="38"/>
  <c r="A79" i="38"/>
  <c r="A72" i="38"/>
  <c r="A103" i="38"/>
  <c r="A31" i="38"/>
  <c r="A70" i="38"/>
  <c r="A135" i="38"/>
  <c r="A36" i="38"/>
  <c r="A30" i="38"/>
  <c r="A80" i="38"/>
  <c r="A112" i="38"/>
  <c r="A91" i="38"/>
  <c r="A152" i="38"/>
  <c r="A134" i="38"/>
  <c r="A56" i="38"/>
  <c r="A85" i="38"/>
  <c r="A149" i="38"/>
  <c r="A130" i="38"/>
  <c r="A116" i="38"/>
  <c r="A101" i="38"/>
  <c r="A20" i="38"/>
  <c r="A19" i="38"/>
  <c r="A18" i="38"/>
  <c r="A21" i="38"/>
  <c r="A59" i="40"/>
  <c r="A58" i="40"/>
  <c r="A53" i="40"/>
  <c r="A29" i="40"/>
  <c r="A27" i="39"/>
  <c r="A62" i="39"/>
  <c r="A20" i="40"/>
  <c r="A57" i="40"/>
  <c r="A47" i="39"/>
  <c r="A37" i="40"/>
  <c r="A71" i="40"/>
  <c r="A75" i="40"/>
  <c r="A22" i="39"/>
  <c r="A25" i="42"/>
  <c r="A21" i="42"/>
  <c r="A46" i="40"/>
  <c r="A16" i="39"/>
  <c r="A38" i="41"/>
  <c r="A23" i="6"/>
  <c r="A64" i="40"/>
  <c r="A32" i="39"/>
  <c r="A44" i="39"/>
  <c r="A77" i="3"/>
  <c r="A50" i="3"/>
  <c r="A47" i="3"/>
  <c r="A32" i="3"/>
  <c r="A33" i="3"/>
  <c r="A122" i="3"/>
  <c r="A123" i="3"/>
  <c r="A141" i="3"/>
  <c r="A82" i="3"/>
  <c r="A148" i="3"/>
  <c r="A113" i="3"/>
  <c r="A89" i="3"/>
  <c r="A109" i="3"/>
  <c r="A144" i="3"/>
  <c r="A15" i="39"/>
  <c r="P156" i="38"/>
  <c r="P26" i="43"/>
  <c r="P39" i="42"/>
  <c r="P76" i="40"/>
  <c r="P156" i="3"/>
  <c r="P26" i="6"/>
  <c r="P39" i="41"/>
  <c r="P76" i="39"/>
  <c r="N9" i="4"/>
  <c r="N9" i="5"/>
  <c r="F28" i="2"/>
  <c r="H15" i="34"/>
  <c r="H19" i="34" s="1"/>
  <c r="H19" i="36"/>
  <c r="N9" i="99" l="1"/>
  <c r="E17" i="117"/>
  <c r="N9" i="40"/>
  <c r="E18" i="36"/>
  <c r="E16" i="36"/>
  <c r="E17" i="34"/>
  <c r="N9" i="6"/>
  <c r="N9" i="39"/>
  <c r="E16" i="34"/>
  <c r="N9" i="41"/>
  <c r="N9" i="3"/>
  <c r="E15" i="34"/>
  <c r="A15" i="34" s="1"/>
  <c r="B15" i="34" s="1"/>
  <c r="B15" i="2" s="1"/>
  <c r="E18" i="34"/>
  <c r="E15" i="36"/>
  <c r="A15" i="36" s="1"/>
  <c r="B15" i="36" s="1"/>
  <c r="B17" i="2" s="1"/>
  <c r="N9" i="43"/>
  <c r="N9" i="38"/>
  <c r="E17" i="36"/>
  <c r="N9" i="42"/>
  <c r="H15" i="2"/>
  <c r="H28" i="2" s="1"/>
  <c r="E22" i="2" l="1"/>
  <c r="A17" i="117"/>
  <c r="B17" i="117" s="1"/>
  <c r="B22" i="2" s="1"/>
  <c r="E19" i="117"/>
  <c r="A17" i="36"/>
  <c r="B17" i="36" s="1"/>
  <c r="B23" i="2" s="1"/>
  <c r="A16" i="36"/>
  <c r="B16" i="36" s="1"/>
  <c r="B20" i="2" s="1"/>
  <c r="A17" i="34"/>
  <c r="B17" i="34" s="1"/>
  <c r="B21" i="2" s="1"/>
  <c r="A18" i="36"/>
  <c r="B18" i="36" s="1"/>
  <c r="B26" i="2" s="1"/>
  <c r="A18" i="34"/>
  <c r="B18" i="34" s="1"/>
  <c r="B24" i="2" s="1"/>
  <c r="A16" i="34"/>
  <c r="B16" i="34" s="1"/>
  <c r="B18" i="2" s="1"/>
  <c r="E18" i="2"/>
  <c r="E21" i="2"/>
  <c r="E24" i="2"/>
  <c r="E15" i="2"/>
  <c r="E20" i="2"/>
  <c r="E23" i="2"/>
  <c r="E26" i="2"/>
  <c r="E17" i="2"/>
  <c r="E19" i="34"/>
  <c r="E19" i="36"/>
  <c r="E22" i="117" l="1"/>
  <c r="E20" i="117"/>
  <c r="A22" i="2"/>
  <c r="A15" i="2"/>
  <c r="A16" i="2"/>
  <c r="A17" i="2"/>
  <c r="A20" i="2"/>
  <c r="A21" i="2"/>
  <c r="A26" i="2"/>
  <c r="A18" i="2"/>
  <c r="A23" i="2"/>
  <c r="A24" i="2"/>
  <c r="E28" i="2"/>
  <c r="E29" i="2" s="1"/>
  <c r="E20" i="34"/>
  <c r="E21" i="34" s="1"/>
  <c r="E22" i="34"/>
  <c r="E22" i="36"/>
  <c r="E20" i="36"/>
  <c r="E21" i="36" s="1"/>
  <c r="E21" i="117" l="1"/>
  <c r="E23" i="117" s="1"/>
  <c r="E31" i="2"/>
  <c r="E23" i="36"/>
  <c r="E23" i="34"/>
  <c r="E30" i="2"/>
  <c r="D10" i="117" l="1"/>
  <c r="C19" i="118"/>
  <c r="C26" i="118"/>
  <c r="C28" i="118" s="1"/>
  <c r="C19" i="33"/>
  <c r="D10" i="36"/>
  <c r="C19" i="35"/>
  <c r="C26" i="35" s="1"/>
  <c r="C28" i="35" s="1"/>
  <c r="D10" i="34"/>
  <c r="E32" i="2"/>
  <c r="D10" i="2" s="1"/>
  <c r="C19" i="1" l="1"/>
  <c r="C26" i="33"/>
  <c r="C28" i="33" s="1"/>
  <c r="C20" i="1" l="1"/>
  <c r="C26" i="1" s="1"/>
  <c r="C28" i="1" s="1"/>
</calcChain>
</file>

<file path=xl/sharedStrings.xml><?xml version="1.0" encoding="utf-8"?>
<sst xmlns="http://schemas.openxmlformats.org/spreadsheetml/2006/main" count="1527" uniqueCount="450">
  <si>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</si>
  <si>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</si>
  <si>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</si>
  <si>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</si>
  <si>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</si>
  <si>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</si>
  <si>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</si>
  <si>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</si>
  <si>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</si>
  <si>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</si>
  <si>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</si>
  <si>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</si>
  <si>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</si>
  <si>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</si>
  <si>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</si>
  <si>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</si>
  <si>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</si>
  <si>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</si>
  <si>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</si>
  <si>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</si>
  <si>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</si>
  <si>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</si>
  <si>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</si>
  <si>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</si>
  <si>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</si>
  <si>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</si>
  <si>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</si>
  <si>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</si>
  <si>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</si>
  <si>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</si>
  <si>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</si>
  <si>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</si>
  <si>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</si>
  <si>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</si>
  <si>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</si>
  <si>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</si>
  <si>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</si>
  <si>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</si>
  <si>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</si>
  <si>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</si>
  <si>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</si>
  <si>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</si>
  <si>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</si>
  <si>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</si>
  <si>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</si>
  <si>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</si>
  <si>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</si>
  <si>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</si>
  <si>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</si>
  <si>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</si>
  <si>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</si>
  <si>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</si>
  <si>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</si>
  <si>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</si>
  <si>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</si>
  <si>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</si>
  <si>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</si>
  <si>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</si>
  <si>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</si>
  <si>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</si>
  <si>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</si>
  <si>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</si>
  <si>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</si>
  <si>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</si>
  <si>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DZĪVOJAMĀS MĀJAS FASĀŽU VIENKĀRŠOTĀ ATJAUNOŠANA</t>
  </si>
  <si>
    <t xml:space="preserve">BAZNĪCAS IELA 8, JAUNOLAINE, OLAINES </t>
  </si>
  <si>
    <t>VISPĀRĒJIE BŪVDARBI</t>
  </si>
  <si>
    <t>Tāme sastādīta  2023_. gada tirgus cenās, pamatojoties uz AR daļas rasējumiem</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</si>
  <si>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</si>
  <si>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</si>
  <si>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</si>
  <si>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</si>
  <si>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</si>
  <si>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</si>
  <si>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</si>
  <si>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</si>
  <si>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</si>
  <si>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1.10</t>
  </si>
  <si>
    <t xml:space="preserve"> 1.11</t>
  </si>
  <si>
    <t xml:space="preserve"> 1.12</t>
  </si>
  <si>
    <t xml:space="preserve"> 1.13</t>
  </si>
  <si>
    <t xml:space="preserve"> 1.14</t>
  </si>
  <si>
    <t xml:space="preserve"> 1.15</t>
  </si>
  <si>
    <t xml:space="preserve"> 1.16</t>
  </si>
  <si>
    <t xml:space="preserve"> 1.17</t>
  </si>
  <si>
    <t xml:space="preserve"> 1.18</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</si>
  <si>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</si>
  <si>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</si>
  <si>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</si>
  <si>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</si>
  <si>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</si>
  <si>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</si>
  <si>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</si>
  <si>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</si>
  <si>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</si>
  <si>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2.10</t>
  </si>
  <si>
    <t xml:space="preserve"> 2.11</t>
  </si>
  <si>
    <t xml:space="preserve"> 2.12</t>
  </si>
  <si>
    <t xml:space="preserve"> 3.1</t>
  </si>
  <si>
    <t xml:space="preserve"> 3.2</t>
  </si>
  <si>
    <t xml:space="preserve"> 3.3</t>
  </si>
  <si>
    <t xml:space="preserve"> 3.4</t>
  </si>
  <si>
    <t xml:space="preserve"> 3.5</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</si>
  <si>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</si>
  <si>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</si>
  <si>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</si>
  <si>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</si>
  <si>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</si>
  <si>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</si>
  <si>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</si>
  <si>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</si>
  <si>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</si>
  <si>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4.10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</si>
  <si>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</si>
  <si>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</si>
  <si>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</si>
  <si>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</si>
  <si>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</si>
  <si>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</si>
  <si>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</si>
  <si>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</si>
  <si>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</si>
  <si>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5.10</t>
  </si>
  <si>
    <t xml:space="preserve"> 5.11</t>
  </si>
  <si>
    <t xml:space="preserve"> 5.12</t>
  </si>
  <si>
    <t xml:space="preserve"> 5.13</t>
  </si>
  <si>
    <t xml:space="preserve"> 5.14</t>
  </si>
  <si>
    <t xml:space="preserve"> 5.15</t>
  </si>
  <si>
    <t xml:space="preserve"> 6.1</t>
  </si>
  <si>
    <t xml:space="preserve"> 6.2</t>
  </si>
  <si>
    <t xml:space="preserve"> 6.3</t>
  </si>
  <si>
    <t xml:space="preserve"> 6.4</t>
  </si>
  <si>
    <t xml:space="preserve"> 6.5</t>
  </si>
  <si>
    <t xml:space="preserve"> 6.6</t>
  </si>
  <si>
    <t xml:space="preserve"> 7.1</t>
  </si>
  <si>
    <t xml:space="preserve"> 7.2</t>
  </si>
  <si>
    <t xml:space="preserve"> 7.3</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</si>
  <si>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</si>
  <si>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</si>
  <si>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</si>
  <si>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</si>
  <si>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</si>
  <si>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</si>
  <si>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</si>
  <si>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</si>
  <si>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</si>
  <si>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8.10</t>
  </si>
  <si>
    <t xml:space="preserve"> 8.11</t>
  </si>
  <si>
    <t xml:space="preserve"> 8.12</t>
  </si>
  <si>
    <t xml:space="preserve"> 8.13</t>
  </si>
  <si>
    <t xml:space="preserve"> 9.1</t>
  </si>
  <si>
    <t xml:space="preserve"> 9.2</t>
  </si>
  <si>
    <t xml:space="preserve"> 9.3</t>
  </si>
  <si>
    <t xml:space="preserve"> 9.4</t>
  </si>
  <si>
    <t xml:space="preserve"> 9.5</t>
  </si>
  <si>
    <t xml:space="preserve"> 9.6</t>
  </si>
  <si>
    <t xml:space="preserve"> 9.7</t>
  </si>
  <si>
    <t xml:space="preserve"> 10.1</t>
  </si>
  <si>
    <t xml:space="preserve"> 10.2</t>
  </si>
  <si>
    <t xml:space="preserve"> 10.3</t>
  </si>
  <si>
    <t xml:space="preserve"> 10.4</t>
  </si>
  <si>
    <t xml:space="preserve"> 11.1</t>
  </si>
  <si>
    <t xml:space="preserve"> 11.2</t>
  </si>
  <si>
    <t xml:space="preserve"> 11.3</t>
  </si>
  <si>
    <t xml:space="preserve"> 11.4</t>
  </si>
  <si>
    <t xml:space="preserve"> 12.1</t>
  </si>
  <si>
    <t xml:space="preserve"> 12.2</t>
  </si>
  <si>
    <t xml:space="preserve"> 12.3</t>
  </si>
  <si>
    <t xml:space="preserve"> 12.4</t>
  </si>
  <si>
    <t xml:space="preserve"> 12.5</t>
  </si>
  <si>
    <t xml:space="preserve"> 12.6</t>
  </si>
  <si>
    <t xml:space="preserve"> 12.7</t>
  </si>
  <si>
    <t xml:space="preserve"> 12.8</t>
  </si>
  <si>
    <t xml:space="preserve"> 12.9</t>
  </si>
  <si>
    <t xml:space="preserve"> 12.10</t>
  </si>
  <si>
    <t xml:space="preserve"> 12.11</t>
  </si>
  <si>
    <t xml:space="preserve"> 12.12</t>
  </si>
  <si>
    <t xml:space="preserve"> 12.13</t>
  </si>
  <si>
    <t xml:space="preserve"> 12.14</t>
  </si>
  <si>
    <t xml:space="preserve"> 12.15</t>
  </si>
  <si>
    <t xml:space="preserve"> 13.1</t>
  </si>
  <si>
    <t xml:space="preserve"> 13.2</t>
  </si>
  <si>
    <t xml:space="preserve"> 13.3</t>
  </si>
  <si>
    <t xml:space="preserve"> 13.4</t>
  </si>
  <si>
    <t xml:space="preserve"> 14.1</t>
  </si>
  <si>
    <t xml:space="preserve"> 14.2</t>
  </si>
  <si>
    <t xml:space="preserve"> 14.3</t>
  </si>
  <si>
    <t>DEMONTĀŽAS DARBI</t>
  </si>
  <si>
    <t>Cokola apmales demontāža</t>
  </si>
  <si>
    <t>Cokola apmetuma demontāža</t>
  </si>
  <si>
    <t>Lūkas demontāža</t>
  </si>
  <si>
    <t>Logu demontāža</t>
  </si>
  <si>
    <t>Metāla palodžu demontāža</t>
  </si>
  <si>
    <t>Bēniņu telpas iztīrīšanu no sadzīves priekšmetiem un atkritumiem</t>
  </si>
  <si>
    <t>Durvju demontāža</t>
  </si>
  <si>
    <t>Balkonu margu demontāža</t>
  </si>
  <si>
    <t>Lietusūdens tekņu demontāža</t>
  </si>
  <si>
    <t>Lietusūdens notekcauruļu demontāža</t>
  </si>
  <si>
    <t>Esošā jumta daļas demontāža pārbūves vietās</t>
  </si>
  <si>
    <t>Esošā lieveņa un pakāpienu demontāža</t>
  </si>
  <si>
    <t>Starpsienas demontāža</t>
  </si>
  <si>
    <t>Esošā apmetuma demontāža ieejas mezglā</t>
  </si>
  <si>
    <t>Esošās asfalta seguma demontāža</t>
  </si>
  <si>
    <t>Mājas numura noņemšana</t>
  </si>
  <si>
    <t>Karoga turētāja noņemšana</t>
  </si>
  <si>
    <t>Demontēto elementu un būvgružu savākšana un aizvešana (k=1,3)</t>
  </si>
  <si>
    <t>COKOLA SILTINĀŠANA (Mezgls 1, AR-15)</t>
  </si>
  <si>
    <t>Grunts atrakšana cokolam ar roku darbu</t>
  </si>
  <si>
    <t>Liekās grunts iekraušana automašīnās un aizvešana</t>
  </si>
  <si>
    <t>Cokola aizbēršana ar pievestu granti, planēšana</t>
  </si>
  <si>
    <t>Vienkomponenta, elastīga mitruma izolācija Baumit SockelSchutz Flexibel 50mm virszemes līmeņa un 50mm zem vietas, kur beidzās cokola apmetums vai ekvivalenta</t>
  </si>
  <si>
    <t>Vertikālā hidroiolācija- smērējama, elastīgs , hidroizolējošs bituma maisījums</t>
  </si>
  <si>
    <t>Līmjavas kārta</t>
  </si>
  <si>
    <t>TENAPORS EXTRA EPS150 ar puspundi (λ≤0,038 W/mK) vai ekvivalentu 100mm biezumā, iesk.stiprinājumus</t>
  </si>
  <si>
    <t>Stiklašķiedras armējošais siets 2 kārtās uz līmjavas kārtas</t>
  </si>
  <si>
    <t>Gatavs dekoratīvais silikona apmetums, graudu izmērs līdz 2,0mm, dekoratīvā virsma- biezpiens, ar pirmās kategorijas mehānisko izturību</t>
  </si>
  <si>
    <t>Krāsošana 2x</t>
  </si>
  <si>
    <t>PVC cokola profils un stūra profils ar stikla šķiedras sietu un lāseni 150mm</t>
  </si>
  <si>
    <t>Atjaunojams zāliens, ieskaitot auglīgā substrāta pievešanu, veicot planēšanas darbus</t>
  </si>
  <si>
    <t>PAGRABA SILTINĀŠANA</t>
  </si>
  <si>
    <t xml:space="preserve">Esošās koka konstrukciju dzīvokļu noliktavu pielāgošana, nostiprināšana, lai varētu izbūvēt griestu siltumizolāciju. </t>
  </si>
  <si>
    <t>Elektrokomunikāciju zonā visas nedarbojošās elektrokomunikācijas demontēt, darbojošās pārcelt virs jaunizveidojamā siltumizolācijas slāņa ievietojot tos speciālos el. kabeļiem paredzētos penāļos.</t>
  </si>
  <si>
    <t>Aizmūrēt esošo nišu ar vieglbetona blokiem, veikt sienas apdari, špaktelēšanu, krāsošanu</t>
  </si>
  <si>
    <t>Iekšsienu siltinājums ar akmens vates fasādes plāksnēm (λ≤0,036 W/mK) b=50mm un armējošo kārtu (bez sienu krāsošanas).</t>
  </si>
  <si>
    <t>Siltināšana ar putupolistirolu EPS 100   (KOEF. λ ≤ 0.038 W/(m•K)) - 100mm vai ekvivalentu. Putupolistirolu virsmu apstrādāt ar armējošo kārtu. Nodrošināt, lai visās pieslēguma vietās - sienas, inženierkomunikāciju zonas, izolācija būtu apstrādāta ar armējošo slāni. Vietās, kur to tehniksi nav iespējams izdarīt, pielietot akmensvati.</t>
  </si>
  <si>
    <t>FASĀDES SILTINĀŠANA (Mezgls 1, AR-15)</t>
  </si>
  <si>
    <t>Ārsienu virsmas līdzināšana un gruntēšana</t>
  </si>
  <si>
    <t xml:space="preserve"> Ārsienas siltināšana ar Rockwool FrontRock MAX E akmensvati 150mm  (λ≤0,036 W/mK) vai ekvivalentu uz līmjavas kārtas, iesk.stiprinājumus</t>
  </si>
  <si>
    <t>Ārsienas siltināšana ar Rockwool FrontRock MAX E akmensvati 50mm  (λ≤0,036 W/mK) vai ekvivalentu uz līmjavas kārtas, iesk.stiprinājumus</t>
  </si>
  <si>
    <t>Stiklašķiedras armējošais siets uz līmjavas kārtas</t>
  </si>
  <si>
    <t>Gatavais dekoratīvais silikona apmetums, graudu izmērs līdz 2.0mm, dekoratīvā virsma- biezpiens ar otrās kategorijas mahānisko izturību</t>
  </si>
  <si>
    <t>Gatavais dekoratīvais silikona apmetums, graudu izmērs līdz 2.0mm, dekoratīvā virsma- biezpiens ar pirmās kategorijas mahānisko izturību</t>
  </si>
  <si>
    <t>Ailu siltināšana (mezgls 2,3, AR-16)</t>
  </si>
  <si>
    <t>Logu un durvju ailu virsmas līdzināšana un gruntēšana</t>
  </si>
  <si>
    <t>Logailas siltinašana ar akmens vates siltumizolāciju Rockwool FRONTROCK S (KOEF. λ ≤ 0.038 W/(m•K)), vai ekvivalentu - 20…50mm uz līmjavas kārtas, iesk.stiprinājumus</t>
  </si>
  <si>
    <t>Stūra profils PVC ar lāseni virs logiem</t>
  </si>
  <si>
    <t>LOGI UN DURVIS (AR-13, 14)</t>
  </si>
  <si>
    <t>PVC konstrukcijas logs ar trīsstiklu paketi un stikla selektīvo pārklājumu LF-1 2200x1400(h)mm, U≤1.1(W/(m2*K)) iesk.furnitūru, hidroizolācijas lentu un tvaika izolācijas lentu, sask.ar specifikāciju</t>
  </si>
  <si>
    <t>PVC konstrukcijas logs ar trīsstiklu paketi un stikla selektīvo pārklājumu LF-2 800x1400(h)mm, U≤1.1(W/(m2*K)) iesk.furnitūru, hidroizolācijas lentu un tvaika izolācijas lentu, sask.ar specifikāciju</t>
  </si>
  <si>
    <t>PVC konstrukcijas logs ar trīsstiklu paketi un stikla selektīvo pārklājumu LF-3 1700x2150(h)mm, U≤1.1(W/(m2*K)) iesk.furnitūru, hidroizolācijas lentu un tvaika izolācijas lentu, sask.ar specifikāciju</t>
  </si>
  <si>
    <t>Esošs PVC konstrukcijas logs LF-3.1 1700x2150(h)mm, blīvgumiju nomaiņa un esošā atvēršanas mehānisma apkope un regulēšana, sask.ar specifikāciju</t>
  </si>
  <si>
    <t>PVC konstrukcijas logs ar trīsstiklu paketi un stikla selektīvo pārklājumu LF-4 1500x600(h)mm, U≤1.1(W/(m2*K)) iesk.furnitūru, hidroizolācijas lentu un tvaika izolācijas lentu, sask.ar specifikāciju</t>
  </si>
  <si>
    <t xml:space="preserve">Pieplūdes pašregulējošās sistēmas "AERECO EMM" vai ekvivalentas uzstādīšana </t>
  </si>
  <si>
    <t>Metāla restes uzstādīšana R-1 d250mm</t>
  </si>
  <si>
    <t>Metāla restes uzstādīšana R-2 250x900mm</t>
  </si>
  <si>
    <t>Siltinātas metāla konstrukcijas durvis DF-1 1150x2100(h)mm, U≤1.8(W/(m2*K)) iesk.furnitūru sask.ar specifikāciju</t>
  </si>
  <si>
    <t>Siltinātas metāla konstrukcijas durvis DF-2 1050x2100*(h)mm, U≤1.8(W/(m2*K)), Ugunsdrošās durvis EI30 iesk.furnitūru sask.ar specifikāciju</t>
  </si>
  <si>
    <t>Hidroizolācijas lenta pa loga perimetru tvaika caurlaidīga esošajiem logiem. Pirms lentu līmēšanas izlīdzināt un sagatavot virsmu.</t>
  </si>
  <si>
    <t>Iekšejo PVC konstrukcijas palodžu uzstādīšana</t>
  </si>
  <si>
    <t>Ārējo metāla palodžu uzstādīšana</t>
  </si>
  <si>
    <t>Loga ailu iekšējās apdares atjaunošana</t>
  </si>
  <si>
    <t>Durvju ailu iekšējās apdares atjaunošana</t>
  </si>
  <si>
    <t>4.STĀVA PĀRSEGUMS (MEZGLS 4, 5, RAS.AR-17)</t>
  </si>
  <si>
    <t>Esošo horizontālo vēdināšanas kanālu mūrējuma atjaunošana. Veikt esošo ventilācijas šahtu remontu, atjaunojot skārda apšuvumu vietās, kur tas nepieciešams. Nodrošināt hermētisku savienojumu vietas pie jumta (RAS.AR-07)</t>
  </si>
  <si>
    <t>Izbūvēt metāla kāpnes karsti cinkotas nokļūšanai uz jumtu</t>
  </si>
  <si>
    <t xml:space="preserve">Bēniņu pārseguma siltināšana ar beramo akmensvati PAROC BLT9 (KOEF. λ ≤ 0.041 W/(m•K)) vai ekvivalentu (Iestrādes blīvums: ≥40 kg/m3). Siltumizolācijas biezums janodrošina pēc sēšanās - 300mm
</t>
  </si>
  <si>
    <t>Tvaika izolācija 0.2mm</t>
  </si>
  <si>
    <t xml:space="preserve">Koka laipu izbūve no impregnētiem dēļiem 100x25mm uz koka karkasa, kas izbūvēts no dēļiem 25*75mm ar soli 600mm
</t>
  </si>
  <si>
    <t>Iekšējā lūka- metāla ar ugunsdrošības klasi EI-30, izmēri 950x850mm  U≤1.6(W/(m2*K)) Pneimatiska lūkas viras atvēršana un aizvēršana, slēdzama lūka. Lūkas pieslēgumā pie esošā pārseguma nodrošināt ugunsdrošu savienojuma vietu.</t>
  </si>
  <si>
    <t>JUMTA PARAPETS (MEZGLS 6, RAS. AR-18</t>
  </si>
  <si>
    <t>Esošā jumta remonts vietās, kur nepieciešams, apmēram 10% no jumta apjoma, precizēt būvniecības laikā</t>
  </si>
  <si>
    <t xml:space="preserve">Jumta dzegu daļā atkalt visas atdalošās apmetuma daļas un mehāniski tīrīt visas plaknes. Veikt šuvju aizpildīšanu ar cementa bāzes javu. Veikt dzegas gruntēšanu, armēšanu un dekoratīvā apmetuma uzklāšanu. </t>
  </si>
  <si>
    <t>Esošo ventilācijas atveru sienā atjaunošana, uzstādot tajās PVC caurules ar d.100mm, nodrošinot hermētisku savienojumu, bēniņu daļā uzstādīt metāla sietu.</t>
  </si>
  <si>
    <t>BALKONU APDARE (RAS.AR-20)</t>
  </si>
  <si>
    <t>Jaunu margu izbūve, 1600x1100mm</t>
  </si>
  <si>
    <t>Siltumizolācija- putupolistirols XPS 250 (KOEF. λ ≤ 0.036 W/(m•K)) vai ekvivalents 150mm</t>
  </si>
  <si>
    <t>Akmens masas flīzes, paredzētas āra apstākļiem, pretslīdes klase R10, 15mm, iesk.flīžu līmi un šuvju aizpildītāju - nav</t>
  </si>
  <si>
    <t>Mehāniski attīrīt esošo balkona paneli no drūpošiem un nestabiliem betona elelmentiem līdz nesošiem betona apjomiem.</t>
  </si>
  <si>
    <t>Mehāniski attīrīt atsegtos tērauda nesošos elemetus, stiegrojumu no korozijas līdz tīram metālam, ar smilšu strūklas palīdzību  līdz virsmas kvalitātei Sa2.5. Ja kāds metāla elements, stiegrojums ir būtiski korodējis, tad jāveic elementa nomaiņu pret jaunu detaļu.</t>
  </si>
  <si>
    <t>Pēc metāla elementu attīrīšanas veic to apstrādi ar pretkorozijas pārklājumu. Saķeres uzlabošnai ar betonu pēc krāsojuma jāpārkaisa ar smiltīm. Metāla elementu pretkorozijas pārklājums, pārklāšana ar pretkorozijas javu krāsas konsistencē CERESIT CD30 vai ekvivalentu</t>
  </si>
  <si>
    <t>Mahāniski atīrītajam betonam (mitram) un apstrādātajam stigrojumam jāveido kontaktslānis divās kārtās uzklājot ar otu lietošanai gatavu, samaisītu javu CERESIT CD30 vai ekvivalentu.</t>
  </si>
  <si>
    <t>Pēc kontaktvirsmas izveidošanas veic betona izdrupuma aizpildīšanu, atjaunojot sākotnējos apjomus (nepieciešamības gadījumā izveido veidnes). Apjomu aizpildīšanai izmanto injekcijas javau Ceresit CD26, 25, vai ekvivalentu.</t>
  </si>
  <si>
    <t>Siltinājums ar putupolistirola plāksnēm EPS80  (λ≤0,036 W/mK) 50mm</t>
  </si>
  <si>
    <t>Hidroizolējoša pārklājuma izveidošana uz betona grīdas  MAPEI Aquaflex Roof, tonis pelēks vai ekvivalents</t>
  </si>
  <si>
    <t>Balkonu apakšējās plaknes gruntēšana, špaktelēšana un krāsošana ar aizsargājošu un dekoratīvu akrila krāsu Ceresit CT44, vai ekvivalents.</t>
  </si>
  <si>
    <t>Kristalizējošas blīvejošās javas (hidroizolācija) un slīpumu veidojošā javas slāņa izveide nodrošinot kritumu 2-2,5%</t>
  </si>
  <si>
    <t>Skārda lāsenis, PE materiāla biezums 0,45mm, tonis RAL7024 un tā iestrāde saskaņā ar mezgla-A risinājumu.</t>
  </si>
  <si>
    <t>JUMTA PĀRKARES MEZGLS (Mezgls 9, RAS.AR-21)</t>
  </si>
  <si>
    <t>Koka brusa 45*80mm, stiprināta pie esošā jumta latojuma ar kokskrūvēm, s=300mm</t>
  </si>
  <si>
    <t>Koka dēļu apdare 20*100mm, krāsa RR23</t>
  </si>
  <si>
    <t>Stūra leņķis 64x91x91x2.5mm</t>
  </si>
  <si>
    <t>Skārda lāsenis</t>
  </si>
  <si>
    <t>Jauna jumta seguma izbūve</t>
  </si>
  <si>
    <t>Lietus ūdens tekņu montāža</t>
  </si>
  <si>
    <t>Lietus ūdens notekcauruļu montāža</t>
  </si>
  <si>
    <t>IEEJAS LIEVEŅA MEZGLS (Mezgls 10, RAS.AR-21)</t>
  </si>
  <si>
    <t>Pēc demontāžas lieveņu virsmu apstrādāt ar betonkontaktu</t>
  </si>
  <si>
    <t>Jaunas virsmas izbūve no betona C20/25 ar rievotu pretslīdes virsmu. Virsmas apstrāde ar caurspīdīgu hidroizolējošu pārklājumu</t>
  </si>
  <si>
    <t>Ieejas mezgla grīdas sagatavošana un izlīdzināšana ar Weberfloor 4400 vai ekvivalentu (AR-03)</t>
  </si>
  <si>
    <t>Ieejas mezgla grīdas flīzēšana, iesk.flīžu līmi un šuvju aizpildītāju (AR-03)</t>
  </si>
  <si>
    <t>ĒKAS APMALE</t>
  </si>
  <si>
    <t>Dolomīta šķembu kārta 80mm</t>
  </si>
  <si>
    <t>Izlīdzinošā smilts kārta 50mm</t>
  </si>
  <si>
    <t>Betona bruģa iabūve 60mm</t>
  </si>
  <si>
    <t>Betona apmales izbūva uz pabetonējuma</t>
  </si>
  <si>
    <t>KĀPŅU TELPU REMONTS</t>
  </si>
  <si>
    <t>Kāpņu telpu sagatavošana remontam (elektroinstalāciju, vājstrāvas tīklu pārcelšana un sakārtošana u.c.)</t>
  </si>
  <si>
    <t>Sienas</t>
  </si>
  <si>
    <t>Sienu attīrīšana</t>
  </si>
  <si>
    <t>Sienu gruntēšana</t>
  </si>
  <si>
    <t>Sienu špaktelēšana, slīpēšana</t>
  </si>
  <si>
    <t>Sienu krāsošana ar gruntskrāsu</t>
  </si>
  <si>
    <t>Sienu krāsošana</t>
  </si>
  <si>
    <t>Griesti un kāpņu laidu un laukumu apakšas</t>
  </si>
  <si>
    <t>Griestu attīrīšana</t>
  </si>
  <si>
    <t>Griestu gruntēšana</t>
  </si>
  <si>
    <t xml:space="preserve">Griestu špaktelēšana </t>
  </si>
  <si>
    <t>Griestu krāsošana ar gruntskrāsu</t>
  </si>
  <si>
    <t>Griestu krāsošana</t>
  </si>
  <si>
    <t>Pakāpieni un kāpņu laukumu remonts</t>
  </si>
  <si>
    <t>Pakāpienu attīrīšana, nolauzto pakāpienu galu atjaunošana, pakāpienu izdiluma izvilkšana un attīrīšana. Kāpņu laukuma attīrīšana betona virsmu līdzināšana un slīpēšana. Pakāpienu un kāpņu laukumu pārklāšana ar eļļu, kas paredzēta betona virsmām.</t>
  </si>
  <si>
    <t>Kāpņu margas</t>
  </si>
  <si>
    <t>Esošo kāpņu margu metāla konstrukciju remonts, attīrīšana, gruntēšana un krāsošana</t>
  </si>
  <si>
    <t>Margu gumijas lentera uz margu balsta nomaiņa</t>
  </si>
  <si>
    <t>Grīdas gaiteņos pirms ieejām dzīvokļos</t>
  </si>
  <si>
    <t>Esošās grīdas remonts 20-30%, attīrīšana, slīpēšana un krāsošana</t>
  </si>
  <si>
    <t>Dažādi darbi</t>
  </si>
  <si>
    <t>Pastkastīšu (vertikāli bloki) uzstādīšana</t>
  </si>
  <si>
    <t>DAŽĀDI DARBI</t>
  </si>
  <si>
    <t>Karoga kāta turētāja uzstādīšana atpakaļ</t>
  </si>
  <si>
    <t>Ēkas numurzīmes uzstādīšana atpakaļ</t>
  </si>
  <si>
    <t>Gāzes vada ievada pārbūve (ras.AR-22)</t>
  </si>
  <si>
    <t>Lietus ūdens betona notekrene 2m attālumā no ēkas, galā paredzot izbūvēt bedri 1*1*1m ar betona apmalītēm, ko aizpildīt ar šķembām ģeotekstilā</t>
  </si>
  <si>
    <t>ASFALTBETONA SEGUMA ATJAUNOŠANA</t>
  </si>
  <si>
    <t xml:space="preserve">Minerālmateriālu maisījums 0/45 200mm biezumā </t>
  </si>
  <si>
    <t>Virsējā kārta- karstais asfalts AC11 4cm</t>
  </si>
  <si>
    <t>Apakšējā kārta- karstais asfalts AC22 6cm</t>
  </si>
  <si>
    <t>m2</t>
  </si>
  <si>
    <t>gb.</t>
  </si>
  <si>
    <t>m</t>
  </si>
  <si>
    <t>kpl</t>
  </si>
  <si>
    <t>kpl.</t>
  </si>
  <si>
    <t>obj</t>
  </si>
  <si>
    <t>m3</t>
  </si>
  <si>
    <t>kāpņu telpas</t>
  </si>
  <si>
    <t xml:space="preserve">m </t>
  </si>
  <si>
    <t>APKURE</t>
  </si>
  <si>
    <t>Tāme sastādīta  2023. gada tirgus cenās, pamatojoties uz AVK-A daļas rasējumiem</t>
  </si>
  <si>
    <t>Vecās sistēmas demontāža</t>
  </si>
  <si>
    <t>objekts</t>
  </si>
  <si>
    <t>Tērauda presējama  caurule - apkurei DN12 (15x1,2)</t>
  </si>
  <si>
    <t>Tērauda presējama  caurule - apkurei DN15 (18x1,2)</t>
  </si>
  <si>
    <t>Tērauda presējama  caurule - apkurei DN20 (22x1,5)</t>
  </si>
  <si>
    <t>Tērauda presējama  caurule - apkurei DN25 (28x1,5)</t>
  </si>
  <si>
    <t>Tērauda presējama  caurule - apkurei DN32 (35x1,5)</t>
  </si>
  <si>
    <t>Tērauda presējama  caurule - apkurei DN40 (42x1,5)</t>
  </si>
  <si>
    <t>Tērauda presējams līkums 90o 15</t>
  </si>
  <si>
    <t>gb</t>
  </si>
  <si>
    <t>Tērauda presējams līkums 90o 25</t>
  </si>
  <si>
    <t>Tērauda presējams līkums 90o 32</t>
  </si>
  <si>
    <t>Tērauda presējams T-gabals 90o 15/15</t>
  </si>
  <si>
    <t>Tērauda presējams T-gabals 90o 20/20/15</t>
  </si>
  <si>
    <t>Tērauda presējams T-gabals 90o 25/25/15</t>
  </si>
  <si>
    <t>Tērauda presējams T-gabals 90o 32/32/15</t>
  </si>
  <si>
    <t>Tērauda presējams T-gabals 90o 32/32/40</t>
  </si>
  <si>
    <t>Tērauda presējams T-gabals 90o 40/40/12</t>
  </si>
  <si>
    <t>Tērauda presējama pāreja 15/12</t>
  </si>
  <si>
    <t>Tērauda presējama pāreja 20/15</t>
  </si>
  <si>
    <t>Tērauda presējama pāreja 25/20</t>
  </si>
  <si>
    <t>Tērauda presējama pāreja 32/25</t>
  </si>
  <si>
    <t>Plug 12</t>
  </si>
  <si>
    <t>Tērauda radiators ar sienas stiprinājumiem un atgaisotāju C33-600-600</t>
  </si>
  <si>
    <t>Tērauda radiators ar sienas stiprinājumiem un atgaisotāju C11-400-1000</t>
  </si>
  <si>
    <t>Tērauda radiators ar sienas stiprinājumiem un atgaisotāju C11-400-1200</t>
  </si>
  <si>
    <t>Tērauda radiators ar sienas stiprinājumiem un atgaisotāju C11-400-1400</t>
  </si>
  <si>
    <t>Tērauda radiators ar sienas stiprinājumiem un atgaisotāju C11-400-400</t>
  </si>
  <si>
    <t>Tērauda radiators ar sienas stiprinājumiem un atgaisotāju C11-400-500</t>
  </si>
  <si>
    <t>Tērauda radiators ar sienas stiprinājumiem un atgaisotāju C11-400-600</t>
  </si>
  <si>
    <t>Tērauda radiators ar sienas stiprinājumiem un atgaisotāju C11-400-800</t>
  </si>
  <si>
    <t>Tērauda radiators ar sienas stiprinājumiem un atgaisotāju C22-400-1100</t>
  </si>
  <si>
    <t>Balansēšanas vārsts t=110˚; P=8 bar 32</t>
  </si>
  <si>
    <t>Radiatora termogalva ar dinamisku vārstu 15</t>
  </si>
  <si>
    <t>kmpl</t>
  </si>
  <si>
    <t>Radiatora termogalva pret nozagšanu ar dinamisku vārstu</t>
  </si>
  <si>
    <t>Radiatora noslēgvārsts ar priekšiestādījumu 15</t>
  </si>
  <si>
    <t>Lodveida ventilis t=110˚; P=8 bar 15</t>
  </si>
  <si>
    <t>Lodveida ventilis t=110˚; P=8 bar 32</t>
  </si>
  <si>
    <t>Lodveida ventilis t=110˚; P=8 bar 40</t>
  </si>
  <si>
    <t>Akmensvates izolācijas čaula, ar alum. atstarojošo slāni; b=50mm 15/50, (λd&lt;0,045  W/mK)</t>
  </si>
  <si>
    <t>Akmensvates izolācijas čaula, ar alum. atstarojošo slāni; b=50mm 18/50, (λd&lt;0,045  W/mK)</t>
  </si>
  <si>
    <t>Akmensvates izolācijas čaula, ar alum. atstarojošo slāni; b=50mm 22/50, Paroc (λd&lt;0,045  W/mK)</t>
  </si>
  <si>
    <t>Akmensvates izolācijas čaula, ar alum. atstarojošo slāni; b=50mm 28/50, (λd&lt;0,045  W/mK)</t>
  </si>
  <si>
    <t>Akmensvates izolācijas čaula, ar alum. atstarojošo slāni; b=50mm 35/50, (λd&lt;0,045  W/mK)</t>
  </si>
  <si>
    <t>Akmensvates izolācijas čaula, ar alum. atstarojošo slāni; b=50mm 42/50, (λd&lt;0,045  W/mK)</t>
  </si>
  <si>
    <t>Automātiskais atgaisotājs Dn15</t>
  </si>
  <si>
    <t>Izlaides ventilis ar gala vāku Dn15</t>
  </si>
  <si>
    <t>Siltumizolācijas fasondaļas</t>
  </si>
  <si>
    <t>kompl.</t>
  </si>
  <si>
    <t>PVC pārklājums</t>
  </si>
  <si>
    <t>Kompensātori</t>
  </si>
  <si>
    <t>Nekustīgie balsti</t>
  </si>
  <si>
    <t>Stiprinājumi un palīgmateriāli</t>
  </si>
  <si>
    <t>Montāžas komplekts</t>
  </si>
  <si>
    <t xml:space="preserve">Apkures  hidrauliskās pārbaude un sistēmas skalošana </t>
  </si>
  <si>
    <t xml:space="preserve">Radiatoru vietas uzlabošana (špaktelēšana, krāsošana) </t>
  </si>
  <si>
    <t>Individuālais siltuma sadalītājs (alokātors)</t>
  </si>
  <si>
    <t>Siltuma sadalītāja datu savācējs</t>
  </si>
  <si>
    <t xml:space="preserve">Pārsgumu šķērsošanas vietas uzlabošana (špaktelēšana, krāsošana) </t>
  </si>
  <si>
    <t>gab.</t>
  </si>
  <si>
    <t>Pārsgumu šķērsošanas vietas uzlabošanaugunsdrošības pildījums</t>
  </si>
  <si>
    <t>Apkures sistēmas palaišanu un ieregulēšanu</t>
  </si>
  <si>
    <t>Armatūras marķēšana</t>
  </si>
  <si>
    <t>Pieslēgums SM</t>
  </si>
  <si>
    <t>Apkures sistēmas cirkulācijas sūknis Yonos PICO1.0 25/1-8-130</t>
  </si>
  <si>
    <t>Apkures siltummainis 39,13kW</t>
  </si>
  <si>
    <t>ĀRĒJĀ ELEKTROAPGĀDE</t>
  </si>
  <si>
    <t>Tāme sastādīta  2023. gada tirgus cenās, pamatojoties uz ELT daļas rasējumiem</t>
  </si>
  <si>
    <t>Uztvērējs PDC E-60, INGESCO, vai analogs</t>
  </si>
  <si>
    <t>Uztvērēja masts, H=4m, komplektā ar stiprinājumiem</t>
  </si>
  <si>
    <t>Masta adapters, INGESCO, 111012, vai analogs</t>
  </si>
  <si>
    <t>Izolēts zibens novedējs ar min.vadītāja izmēriem D=8mm, S=50mm2 (Al vai Cu), izolēts no augstsprieguma OBO Bettermann vai analogs</t>
  </si>
  <si>
    <t>Stieples garuma kompensators OBO Bettermann –172 AR 5218926 vai analogs</t>
  </si>
  <si>
    <t>RD10 cinkota tērauda apaļdzelzs, OBO Bettermann vai analogs</t>
  </si>
  <si>
    <t>Kontrolmērījumu klemme kastē - In-box testing-switching bridge 50mm2 cable, INGESCO, 250006, vai analogs</t>
  </si>
  <si>
    <t>Zibensspērienu skaita uzskaitītājs CDR UNIVERSAL, INGESCO, 432028, vai analogs</t>
  </si>
  <si>
    <t>Vadu turētājs Rd 8-10mm 177 20 M8 fasādei, OBO Bettermann vai analogs</t>
  </si>
  <si>
    <t>Jumta vada turētājs jumtam, 165 MBG-8 OBO Bettermann vai analogs</t>
  </si>
  <si>
    <t>Zemējuma elektrods - 219 20 ST FT Ø20mm 1500mm, Obo Bettermann, 5000750, vai analogs</t>
  </si>
  <si>
    <t>Zemējuma elektroda spice - 1819/20 BP, Obo Bettermann, 3041212, vai analogs</t>
  </si>
  <si>
    <t>Savienojums zemējuma elektrods - tērauda lenta, Propster 01111 356, vai analogs</t>
  </si>
  <si>
    <t>Savienojums zemējuma lenta 40mm - apaļdzelzs 10mm, OBO Bettermann vai analogs</t>
  </si>
  <si>
    <t>Karsti cinkota tērauda lenta 30x3,5mm 5052 DIN, OBO Bettermann vai analogs</t>
  </si>
  <si>
    <t>Pretkorozijas aizsarglenta 50mm/10m, vai analogs</t>
  </si>
  <si>
    <t>Cinkota tērauda, PVC apvalka aizsargcaurule - Galv. steel-PVC shielded tube Ø40mm, INGESCO, 119091 vai analogs</t>
  </si>
  <si>
    <t>Aizsargcaurules turētājs fasādei, INGESCO, 118177 vai analogs</t>
  </si>
  <si>
    <t>Aizsargcaurule D-50, 450N, zemē guldāma, Evopipes vai analogs</t>
  </si>
  <si>
    <t>Tranšejas rakšana un aizbēršana 0.7m dziļumā</t>
  </si>
  <si>
    <t>Tranšejas virsmas atjaunošana - teritorijas labiekārtošana</t>
  </si>
  <si>
    <t>Zemējuma elektrodu iedzīšana zemē</t>
  </si>
  <si>
    <t>Rakšanas atļaujas saņemšana</t>
  </si>
  <si>
    <t>obj.</t>
  </si>
  <si>
    <t xml:space="preserve">Montāžas palīgmateriāli </t>
  </si>
  <si>
    <t>Elektriskie mērījumi, izpilddokumentācijas sagatavošana</t>
  </si>
  <si>
    <t>BŪVLAUKUMA ORGANIZĀCIJA</t>
  </si>
  <si>
    <t>Tāme sastādīta  2023. gada tirgus cenās, pamatojoties uz DOP daļas rasējumiem</t>
  </si>
  <si>
    <t>Celtniecības sastatņu zona ar sastatņu izvietojumu uz grunts (Fasādes laukums)</t>
  </si>
  <si>
    <t>Konteinertipa vagons darbinieku, biroja, inventāra vajadzībām (1 gb.)</t>
  </si>
  <si>
    <t>Biotualete (1 gb.)</t>
  </si>
  <si>
    <t>Segtas ieejas, iebrauktuves ēkā</t>
  </si>
  <si>
    <t>Pagaidu nožogojums (saliekams metāla, max h=1,8m)</t>
  </si>
  <si>
    <t>Vārti nožogojumā autotransportam</t>
  </si>
  <si>
    <t>Būvtāfele</t>
  </si>
  <si>
    <t>Ugunsdzēsības stends</t>
  </si>
  <si>
    <t>Būvmateriālu nokraušanas vieta</t>
  </si>
  <si>
    <t>Atkritumu, būvgružu konteiners 11 m3</t>
  </si>
  <si>
    <t>Pagaidu prožektori būvlaukuma izgaismošanai</t>
  </si>
  <si>
    <t>Darba organizācijas un izpildes nodrošināšanas pārējie darbi un izmaksas (t.sk.būvlaukuma uzturēšanas izmaksas)</t>
  </si>
  <si>
    <t>Iepirkums Nr. AS OŪS 2023/13_E</t>
  </si>
  <si>
    <t>Tāme sastādīta 202_. gada _.________</t>
  </si>
  <si>
    <t>Finanšu rezerve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</si>
</sst>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
    <numFmt numFmtId="166" formatCode="0.0%"/>
    <numFmt numFmtId="167" formatCode="0.0"/>
    <numFmt numFmtId="168" formatCode="0.0%;;"/>
    <numFmt numFmtId="169" formatCode="#,##0.00;;"/>
  </numFmts>
  <fonts count="7"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sz val="8"/>
      <color rgb="FFFF0000"/>
      <name val="Arial"/>
      <family val="2"/>
      <charset val="186"/>
    </font>
  </fonts>
  <fills count="3">
    <fill>
      <patternFill patternType="none"/>
    </fill>
    <fill>
      <patternFill patternType="gray125"/>
    </fill>
    <fill>
      <patternFill patternType="solid">
        <fgColor theme="7" tint="0.59999389629810485"/>
        <bgColor indexed="64"/>
      </patternFill>
    </fill>
  </fills>
  <borders count="5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3" fillId="0" borderId="0"/>
    <xf numFmtId="0" fontId="3" fillId="0" borderId="0"/>
    <xf numFmtId="0" fontId="4" fillId="0" borderId="0"/>
  </cellStyleXfs>
  <cellXfs count="227">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5" xfId="0" applyFont="1" applyBorder="1"/>
    <xf numFmtId="0" fontId="1" fillId="0" borderId="6" xfId="0" applyFont="1" applyBorder="1"/>
    <xf numFmtId="0" fontId="2" fillId="0" borderId="5" xfId="0" applyFont="1" applyBorder="1" applyAlignment="1">
      <alignment horizontal="center"/>
    </xf>
    <xf numFmtId="0" fontId="2" fillId="0" borderId="6" xfId="1" applyFont="1" applyBorder="1" applyAlignment="1">
      <alignment wrapText="1"/>
    </xf>
    <xf numFmtId="0" fontId="1" fillId="0" borderId="10" xfId="0" applyFont="1" applyBorder="1"/>
    <xf numFmtId="0" fontId="2" fillId="0" borderId="11" xfId="0" applyFont="1" applyBorder="1" applyAlignment="1">
      <alignment horizontal="right"/>
    </xf>
    <xf numFmtId="0" fontId="2" fillId="0" borderId="0" xfId="0" applyFont="1" applyAlignment="1">
      <alignment horizontal="right"/>
    </xf>
    <xf numFmtId="2" fontId="2" fillId="0" borderId="0" xfId="0" applyNumberFormat="1" applyFont="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2" fontId="1" fillId="0" borderId="0" xfId="0" applyNumberFormat="1" applyFont="1"/>
    <xf numFmtId="0" fontId="2" fillId="0" borderId="30" xfId="0" applyFont="1" applyBorder="1" applyAlignment="1">
      <alignment horizontal="center"/>
    </xf>
    <xf numFmtId="0" fontId="1" fillId="0" borderId="0" xfId="0" applyFont="1" applyAlignment="1">
      <alignment vertical="center"/>
    </xf>
    <xf numFmtId="164" fontId="1" fillId="0" borderId="20" xfId="0" applyNumberFormat="1" applyFont="1" applyBorder="1" applyAlignment="1">
      <alignment horizontal="center" vertical="center" wrapText="1"/>
    </xf>
    <xf numFmtId="164" fontId="1" fillId="0" borderId="28" xfId="0" applyNumberFormat="1" applyFont="1" applyBorder="1" applyAlignment="1">
      <alignment horizontal="center" vertical="center" wrapText="1"/>
    </xf>
    <xf numFmtId="164" fontId="1" fillId="0" borderId="32"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165" fontId="1" fillId="0" borderId="5" xfId="0" applyNumberFormat="1" applyFont="1" applyBorder="1" applyAlignment="1">
      <alignment horizontal="center" vertical="center"/>
    </xf>
    <xf numFmtId="164" fontId="1" fillId="0" borderId="33" xfId="0" applyNumberFormat="1" applyFont="1" applyBorder="1" applyAlignment="1">
      <alignment horizontal="center" vertical="center" wrapText="1"/>
    </xf>
    <xf numFmtId="164" fontId="2" fillId="0" borderId="12" xfId="0" applyNumberFormat="1" applyFont="1" applyBorder="1" applyAlignment="1">
      <alignment horizontal="center"/>
    </xf>
    <xf numFmtId="164" fontId="1" fillId="0" borderId="0" xfId="0" applyNumberFormat="1" applyFont="1"/>
    <xf numFmtId="164" fontId="1" fillId="0" borderId="28" xfId="0" applyNumberFormat="1" applyFont="1" applyBorder="1" applyAlignment="1">
      <alignment vertical="top" wrapText="1"/>
    </xf>
    <xf numFmtId="164" fontId="1" fillId="0" borderId="5" xfId="2" applyNumberFormat="1" applyFont="1" applyBorder="1" applyAlignment="1">
      <alignment horizontal="center" vertical="center"/>
    </xf>
    <xf numFmtId="9" fontId="1" fillId="0" borderId="0" xfId="0" applyNumberFormat="1" applyFont="1"/>
    <xf numFmtId="0" fontId="1" fillId="0" borderId="31" xfId="0" applyFont="1" applyBorder="1"/>
    <xf numFmtId="0" fontId="1" fillId="0" borderId="41" xfId="0" applyFont="1" applyBorder="1"/>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5" fontId="1" fillId="0" borderId="31" xfId="0" applyNumberFormat="1" applyFont="1" applyBorder="1" applyAlignment="1">
      <alignment horizontal="center" vertical="center" wrapText="1"/>
    </xf>
    <xf numFmtId="0" fontId="1" fillId="0" borderId="8" xfId="0" applyFont="1" applyBorder="1" applyAlignment="1">
      <alignment horizontal="center" vertical="center" textRotation="90" wrapText="1"/>
    </xf>
    <xf numFmtId="164" fontId="1" fillId="0" borderId="0" xfId="0" applyNumberFormat="1" applyFont="1" applyAlignment="1">
      <alignment horizontal="center" vertical="justify"/>
    </xf>
    <xf numFmtId="0" fontId="1" fillId="0" borderId="0" xfId="0" applyFont="1" applyAlignment="1">
      <alignment horizontal="center"/>
    </xf>
    <xf numFmtId="0" fontId="1" fillId="0" borderId="26" xfId="0" applyFont="1" applyBorder="1" applyAlignment="1">
      <alignment horizontal="center" vertical="center" textRotation="90" wrapText="1"/>
    </xf>
    <xf numFmtId="164" fontId="1" fillId="0" borderId="4" xfId="0" applyNumberFormat="1" applyFont="1" applyBorder="1" applyAlignment="1">
      <alignment horizontal="center" vertical="center" wrapText="1"/>
    </xf>
    <xf numFmtId="0" fontId="2" fillId="0" borderId="27" xfId="0" applyFont="1" applyBorder="1" applyAlignment="1">
      <alignment horizontal="center" vertical="center" textRotation="90" wrapText="1"/>
    </xf>
    <xf numFmtId="0" fontId="2" fillId="0" borderId="48" xfId="0" applyFont="1" applyBorder="1" applyAlignment="1">
      <alignment horizontal="center" vertical="center" textRotation="90" wrapText="1"/>
    </xf>
    <xf numFmtId="0" fontId="1" fillId="0" borderId="45" xfId="0" applyFont="1" applyBorder="1" applyAlignment="1">
      <alignment horizontal="center" vertical="center" textRotation="90" wrapText="1"/>
    </xf>
    <xf numFmtId="164" fontId="1" fillId="0" borderId="7" xfId="0" applyNumberFormat="1" applyFont="1" applyBorder="1" applyAlignment="1">
      <alignment horizontal="center" vertical="center" wrapText="1"/>
    </xf>
    <xf numFmtId="164" fontId="1" fillId="0" borderId="20" xfId="0" applyNumberFormat="1" applyFont="1" applyBorder="1" applyAlignment="1">
      <alignment horizontal="left" vertical="center" wrapText="1"/>
    </xf>
    <xf numFmtId="164" fontId="1" fillId="0" borderId="2" xfId="0" applyNumberFormat="1" applyFont="1" applyBorder="1" applyAlignment="1">
      <alignment horizontal="center" vertical="center" wrapText="1"/>
    </xf>
    <xf numFmtId="164" fontId="1" fillId="0" borderId="28" xfId="0" applyNumberFormat="1" applyFont="1" applyBorder="1" applyAlignment="1">
      <alignment horizontal="left" vertical="center" wrapText="1"/>
    </xf>
    <xf numFmtId="164" fontId="1" fillId="0" borderId="5" xfId="0" applyNumberFormat="1" applyFont="1" applyBorder="1" applyAlignment="1">
      <alignment horizontal="center" vertical="center" wrapText="1"/>
    </xf>
    <xf numFmtId="164" fontId="2" fillId="0" borderId="34" xfId="0" applyNumberFormat="1" applyFont="1" applyBorder="1" applyAlignment="1">
      <alignment horizontal="center"/>
    </xf>
    <xf numFmtId="165" fontId="1" fillId="0" borderId="28" xfId="0" applyNumberFormat="1" applyFont="1" applyBorder="1" applyAlignment="1">
      <alignment horizontal="center" vertical="center" wrapText="1"/>
    </xf>
    <xf numFmtId="165" fontId="1" fillId="0" borderId="20" xfId="0" applyNumberFormat="1" applyFont="1" applyBorder="1" applyAlignment="1">
      <alignment horizontal="center" vertical="center" wrapText="1"/>
    </xf>
    <xf numFmtId="0" fontId="1" fillId="0" borderId="25" xfId="0" applyFont="1" applyBorder="1" applyAlignment="1">
      <alignment horizontal="center" vertical="center" textRotation="90" wrapText="1"/>
    </xf>
    <xf numFmtId="164" fontId="1" fillId="0" borderId="20" xfId="0" applyNumberFormat="1" applyFont="1" applyBorder="1" applyAlignment="1">
      <alignment vertical="top" wrapText="1"/>
    </xf>
    <xf numFmtId="164" fontId="1" fillId="0" borderId="2" xfId="2" applyNumberFormat="1" applyFont="1" applyBorder="1" applyAlignment="1">
      <alignment horizontal="center" vertical="center"/>
    </xf>
    <xf numFmtId="164" fontId="1" fillId="0" borderId="28" xfId="0" applyNumberFormat="1" applyFont="1" applyBorder="1" applyAlignment="1">
      <alignment wrapText="1"/>
    </xf>
    <xf numFmtId="0" fontId="1" fillId="0" borderId="1" xfId="0" applyFont="1" applyBorder="1" applyAlignment="1">
      <alignment horizontal="left" wrapText="1"/>
    </xf>
    <xf numFmtId="165" fontId="1" fillId="0" borderId="1" xfId="0" applyNumberFormat="1" applyFont="1" applyBorder="1" applyAlignment="1">
      <alignment horizontal="center" wrapText="1"/>
    </xf>
    <xf numFmtId="165" fontId="2" fillId="0" borderId="0" xfId="0" applyNumberFormat="1" applyFont="1" applyAlignment="1">
      <alignment horizontal="center" vertical="center"/>
    </xf>
    <xf numFmtId="165" fontId="1" fillId="0" borderId="0" xfId="0" applyNumberFormat="1" applyFont="1" applyAlignment="1">
      <alignment wrapText="1"/>
    </xf>
    <xf numFmtId="164" fontId="1" fillId="0" borderId="6" xfId="0" applyNumberFormat="1" applyFont="1" applyBorder="1"/>
    <xf numFmtId="9" fontId="1" fillId="0" borderId="39" xfId="0" applyNumberFormat="1" applyFont="1" applyBorder="1"/>
    <xf numFmtId="167" fontId="1" fillId="0" borderId="0" xfId="0" applyNumberFormat="1" applyFont="1"/>
    <xf numFmtId="1" fontId="1" fillId="0" borderId="0" xfId="0" applyNumberFormat="1" applyFont="1" applyAlignment="1">
      <alignment horizontal="center" vertical="center" wrapText="1"/>
    </xf>
    <xf numFmtId="164" fontId="1" fillId="0" borderId="19" xfId="0" applyNumberFormat="1" applyFont="1" applyBorder="1" applyAlignment="1">
      <alignment horizontal="center" vertical="center" wrapText="1"/>
    </xf>
    <xf numFmtId="164" fontId="1" fillId="0" borderId="49" xfId="0" applyNumberFormat="1" applyFont="1" applyBorder="1" applyAlignment="1">
      <alignment horizontal="center" vertical="center" wrapText="1"/>
    </xf>
    <xf numFmtId="165" fontId="1" fillId="0" borderId="1" xfId="0" applyNumberFormat="1" applyFont="1" applyBorder="1"/>
    <xf numFmtId="9" fontId="2" fillId="0" borderId="0" xfId="0" applyNumberFormat="1" applyFont="1" applyAlignment="1">
      <alignment vertical="center"/>
    </xf>
    <xf numFmtId="168" fontId="2" fillId="0" borderId="4" xfId="0" applyNumberFormat="1" applyFont="1" applyBorder="1" applyAlignment="1">
      <alignment horizontal="center"/>
    </xf>
    <xf numFmtId="168" fontId="2" fillId="0" borderId="7" xfId="0" applyNumberFormat="1" applyFont="1" applyBorder="1" applyAlignment="1">
      <alignment horizontal="center"/>
    </xf>
    <xf numFmtId="0" fontId="5" fillId="0" borderId="0" xfId="0" applyFont="1"/>
    <xf numFmtId="0" fontId="2" fillId="0" borderId="33" xfId="0" applyFont="1" applyBorder="1" applyAlignment="1">
      <alignment horizontal="center" vertical="center" textRotation="90" wrapText="1"/>
    </xf>
    <xf numFmtId="0" fontId="1" fillId="0" borderId="0" xfId="0" applyFont="1" applyAlignment="1">
      <alignment vertical="justify"/>
    </xf>
    <xf numFmtId="169" fontId="1" fillId="0" borderId="4" xfId="0" applyNumberFormat="1" applyFont="1" applyBorder="1" applyAlignment="1">
      <alignment horizontal="center" vertical="center" wrapText="1"/>
    </xf>
    <xf numFmtId="169" fontId="1" fillId="0" borderId="19" xfId="0" applyNumberFormat="1" applyFont="1" applyBorder="1" applyAlignment="1">
      <alignment horizontal="center" vertical="center"/>
    </xf>
    <xf numFmtId="169" fontId="1" fillId="0" borderId="20" xfId="0" applyNumberFormat="1" applyFont="1" applyBorder="1" applyAlignment="1">
      <alignment horizontal="center" vertical="center"/>
    </xf>
    <xf numFmtId="169" fontId="1" fillId="0" borderId="7" xfId="0" quotePrefix="1" applyNumberFormat="1" applyFont="1" applyBorder="1" applyAlignment="1">
      <alignment horizontal="center"/>
    </xf>
    <xf numFmtId="169" fontId="1" fillId="0" borderId="49" xfId="0" applyNumberFormat="1" applyFont="1" applyBorder="1" applyAlignment="1">
      <alignment horizontal="center" vertical="center"/>
    </xf>
    <xf numFmtId="169" fontId="1" fillId="0" borderId="28" xfId="0" applyNumberFormat="1" applyFont="1" applyBorder="1" applyAlignment="1">
      <alignment horizontal="center" vertical="center"/>
    </xf>
    <xf numFmtId="169" fontId="1" fillId="0" borderId="7" xfId="0" applyNumberFormat="1" applyFont="1" applyBorder="1" applyAlignment="1">
      <alignment horizontal="center"/>
    </xf>
    <xf numFmtId="169" fontId="2" fillId="0" borderId="12" xfId="0" applyNumberFormat="1" applyFont="1" applyBorder="1" applyAlignment="1">
      <alignment horizontal="center"/>
    </xf>
    <xf numFmtId="169" fontId="2" fillId="0" borderId="51" xfId="0" applyNumberFormat="1" applyFont="1" applyBorder="1" applyAlignment="1">
      <alignment horizontal="center"/>
    </xf>
    <xf numFmtId="169" fontId="2" fillId="0" borderId="10" xfId="0" applyNumberFormat="1" applyFont="1" applyBorder="1" applyAlignment="1">
      <alignment horizontal="center"/>
    </xf>
    <xf numFmtId="169" fontId="1" fillId="0" borderId="4" xfId="0" applyNumberFormat="1" applyFont="1" applyBorder="1" applyAlignment="1">
      <alignment horizontal="center"/>
    </xf>
    <xf numFmtId="169" fontId="1" fillId="0" borderId="35" xfId="0" applyNumberFormat="1" applyFont="1" applyBorder="1" applyAlignment="1">
      <alignment horizontal="center"/>
    </xf>
    <xf numFmtId="169" fontId="1" fillId="0" borderId="34" xfId="0" applyNumberFormat="1" applyFont="1" applyBorder="1" applyAlignment="1">
      <alignment horizontal="center"/>
    </xf>
    <xf numFmtId="169" fontId="1" fillId="0" borderId="7" xfId="0" applyNumberFormat="1" applyFont="1" applyBorder="1" applyAlignment="1">
      <alignment horizontal="center" vertical="center"/>
    </xf>
    <xf numFmtId="169" fontId="1" fillId="0" borderId="30" xfId="0" applyNumberFormat="1" applyFont="1" applyBorder="1" applyAlignment="1">
      <alignment horizontal="center" vertical="center"/>
    </xf>
    <xf numFmtId="169" fontId="2" fillId="0" borderId="12" xfId="0" applyNumberFormat="1" applyFont="1" applyBorder="1" applyAlignment="1">
      <alignment horizontal="center" vertical="center"/>
    </xf>
    <xf numFmtId="169" fontId="1" fillId="0" borderId="14" xfId="0" applyNumberFormat="1" applyFont="1" applyBorder="1" applyAlignment="1">
      <alignment horizontal="center" vertical="center"/>
    </xf>
    <xf numFmtId="169" fontId="1" fillId="0" borderId="20" xfId="2" applyNumberFormat="1" applyFont="1" applyBorder="1" applyAlignment="1">
      <alignment horizontal="center" vertical="center"/>
    </xf>
    <xf numFmtId="169" fontId="2" fillId="0" borderId="3" xfId="2" applyNumberFormat="1" applyFont="1" applyBorder="1" applyAlignment="1">
      <alignment horizontal="center" vertical="center"/>
    </xf>
    <xf numFmtId="169" fontId="1" fillId="0" borderId="28" xfId="2" applyNumberFormat="1" applyFont="1" applyBorder="1" applyAlignment="1">
      <alignment horizontal="center" vertical="center"/>
    </xf>
    <xf numFmtId="169" fontId="2" fillId="0" borderId="6" xfId="2" applyNumberFormat="1" applyFont="1" applyBorder="1" applyAlignment="1">
      <alignment horizontal="center" vertical="center"/>
    </xf>
    <xf numFmtId="169" fontId="2" fillId="0" borderId="21" xfId="2" applyNumberFormat="1" applyFont="1" applyBorder="1" applyAlignment="1">
      <alignment horizontal="center" vertical="center"/>
    </xf>
    <xf numFmtId="169" fontId="2" fillId="0" borderId="29" xfId="2" applyNumberFormat="1" applyFont="1" applyBorder="1" applyAlignment="1">
      <alignment horizontal="center" vertical="center"/>
    </xf>
    <xf numFmtId="169" fontId="1" fillId="0" borderId="20" xfId="0" applyNumberFormat="1" applyFont="1" applyBorder="1" applyAlignment="1">
      <alignment horizontal="center" vertical="center" wrapText="1"/>
    </xf>
    <xf numFmtId="169" fontId="1" fillId="0" borderId="21" xfId="0" applyNumberFormat="1" applyFont="1" applyBorder="1" applyAlignment="1">
      <alignment horizontal="center" vertical="center" wrapText="1"/>
    </xf>
    <xf numFmtId="169" fontId="1" fillId="0" borderId="28" xfId="0" applyNumberFormat="1" applyFont="1" applyBorder="1" applyAlignment="1">
      <alignment horizontal="center" vertical="center" wrapText="1"/>
    </xf>
    <xf numFmtId="169" fontId="1" fillId="0" borderId="29" xfId="0" applyNumberFormat="1" applyFont="1" applyBorder="1" applyAlignment="1">
      <alignment horizontal="center" vertical="center" wrapText="1"/>
    </xf>
    <xf numFmtId="169" fontId="1" fillId="0" borderId="46" xfId="0" applyNumberFormat="1" applyFont="1" applyBorder="1" applyAlignment="1">
      <alignment horizontal="center" vertical="center" wrapText="1"/>
    </xf>
    <xf numFmtId="169" fontId="1" fillId="0" borderId="2" xfId="0" applyNumberFormat="1" applyFont="1" applyBorder="1" applyAlignment="1">
      <alignment horizontal="center" vertical="center" wrapText="1"/>
    </xf>
    <xf numFmtId="169" fontId="1" fillId="0" borderId="47" xfId="0" applyNumberFormat="1" applyFont="1" applyBorder="1" applyAlignment="1">
      <alignment horizontal="center" vertical="center" wrapText="1"/>
    </xf>
    <xf numFmtId="169" fontId="1" fillId="0" borderId="5" xfId="0" applyNumberFormat="1" applyFont="1" applyBorder="1" applyAlignment="1">
      <alignment horizontal="center" vertical="center" wrapText="1"/>
    </xf>
    <xf numFmtId="169" fontId="1" fillId="0" borderId="50" xfId="0" applyNumberFormat="1" applyFont="1" applyBorder="1" applyAlignment="1">
      <alignment horizontal="center" vertical="center"/>
    </xf>
    <xf numFmtId="169" fontId="1" fillId="0" borderId="31" xfId="0" applyNumberFormat="1" applyFont="1" applyBorder="1" applyAlignment="1">
      <alignment horizontal="center" vertical="center"/>
    </xf>
    <xf numFmtId="169" fontId="1" fillId="0" borderId="32" xfId="0" applyNumberFormat="1" applyFont="1" applyBorder="1" applyAlignment="1">
      <alignment horizontal="center" vertical="center"/>
    </xf>
    <xf numFmtId="169" fontId="2" fillId="0" borderId="34" xfId="0" applyNumberFormat="1" applyFont="1" applyBorder="1" applyAlignment="1">
      <alignment horizontal="center"/>
    </xf>
    <xf numFmtId="169" fontId="2" fillId="0" borderId="42" xfId="0" applyNumberFormat="1" applyFont="1" applyBorder="1" applyAlignment="1">
      <alignment horizontal="center"/>
    </xf>
    <xf numFmtId="169" fontId="2" fillId="0" borderId="42" xfId="3" applyNumberFormat="1" applyFont="1" applyBorder="1" applyAlignment="1">
      <alignment horizontal="center" vertical="center"/>
    </xf>
    <xf numFmtId="169" fontId="2" fillId="0" borderId="43" xfId="3" applyNumberFormat="1" applyFont="1" applyBorder="1" applyAlignment="1">
      <alignment horizontal="center" vertical="center"/>
    </xf>
    <xf numFmtId="169" fontId="2" fillId="0" borderId="44" xfId="3" applyNumberFormat="1" applyFont="1" applyBorder="1" applyAlignment="1">
      <alignment horizontal="center" vertical="center"/>
    </xf>
    <xf numFmtId="169" fontId="2" fillId="0" borderId="10" xfId="3" applyNumberFormat="1" applyFont="1" applyBorder="1" applyAlignment="1">
      <alignment horizontal="center" vertical="center"/>
    </xf>
    <xf numFmtId="169" fontId="2" fillId="0" borderId="13" xfId="3" applyNumberFormat="1" applyFont="1" applyBorder="1" applyAlignment="1">
      <alignment horizontal="center" vertical="center"/>
    </xf>
    <xf numFmtId="169" fontId="2" fillId="0" borderId="14" xfId="3" applyNumberFormat="1" applyFont="1" applyBorder="1" applyAlignment="1">
      <alignment horizontal="center" vertical="center"/>
    </xf>
    <xf numFmtId="0" fontId="1" fillId="0" borderId="6" xfId="0" applyFont="1" applyBorder="1" applyAlignment="1">
      <alignment wrapText="1"/>
    </xf>
    <xf numFmtId="0" fontId="1" fillId="0" borderId="5" xfId="0" applyFont="1" applyBorder="1" applyAlignment="1">
      <alignment horizontal="center"/>
    </xf>
    <xf numFmtId="0" fontId="1" fillId="0" borderId="6" xfId="1" applyFont="1" applyBorder="1" applyAlignment="1">
      <alignment wrapText="1"/>
    </xf>
    <xf numFmtId="169" fontId="1" fillId="2" borderId="7" xfId="0" applyNumberFormat="1" applyFont="1" applyFill="1" applyBorder="1" applyAlignment="1">
      <alignment horizontal="center" vertical="center"/>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8" xfId="0" applyFont="1" applyBorder="1" applyAlignment="1">
      <alignment horizontal="left" wrapText="1"/>
    </xf>
    <xf numFmtId="0" fontId="2" fillId="0" borderId="40" xfId="0" applyFont="1" applyBorder="1" applyAlignment="1">
      <alignment horizontal="left" wrapText="1"/>
    </xf>
    <xf numFmtId="0" fontId="1" fillId="0" borderId="40" xfId="0" applyFont="1" applyBorder="1" applyAlignment="1">
      <alignment horizontal="left" wrapText="1"/>
    </xf>
    <xf numFmtId="164" fontId="1" fillId="0" borderId="1" xfId="0" applyNumberFormat="1" applyFont="1" applyBorder="1" applyAlignment="1">
      <alignment horizontal="center" wrapText="1"/>
    </xf>
    <xf numFmtId="164" fontId="2" fillId="0" borderId="38" xfId="0" applyNumberFormat="1" applyFont="1" applyBorder="1" applyAlignment="1">
      <alignment horizontal="left"/>
    </xf>
    <xf numFmtId="164" fontId="2" fillId="0" borderId="40" xfId="0" applyNumberFormat="1" applyFont="1" applyBorder="1" applyAlignment="1">
      <alignment horizontal="left"/>
    </xf>
    <xf numFmtId="165" fontId="2" fillId="0" borderId="40" xfId="0" applyNumberFormat="1" applyFont="1" applyBorder="1" applyAlignment="1">
      <alignment horizontal="left"/>
    </xf>
    <xf numFmtId="164" fontId="2" fillId="0" borderId="38" xfId="0" applyNumberFormat="1" applyFont="1" applyBorder="1" applyAlignment="1">
      <alignment horizontal="left" wrapText="1"/>
    </xf>
    <xf numFmtId="164" fontId="2" fillId="0" borderId="40" xfId="0" applyNumberFormat="1" applyFont="1" applyBorder="1" applyAlignment="1">
      <alignment horizontal="left" wrapText="1"/>
    </xf>
    <xf numFmtId="165" fontId="2" fillId="0" borderId="40" xfId="0" applyNumberFormat="1" applyFont="1" applyBorder="1" applyAlignment="1">
      <alignment horizontal="left" wrapText="1"/>
    </xf>
    <xf numFmtId="164" fontId="1" fillId="0" borderId="32" xfId="0" applyNumberFormat="1" applyFont="1" applyBorder="1" applyAlignment="1">
      <alignment horizontal="left" vertical="top" wrapText="1"/>
    </xf>
    <xf numFmtId="164" fontId="1" fillId="0" borderId="33" xfId="0" applyNumberFormat="1" applyFont="1" applyBorder="1" applyAlignment="1">
      <alignment horizontal="left" vertical="top" wrapText="1"/>
    </xf>
    <xf numFmtId="0" fontId="1" fillId="0" borderId="1" xfId="0" applyFont="1" applyBorder="1" applyAlignment="1">
      <alignment horizontal="left" wrapText="1"/>
    </xf>
    <xf numFmtId="9" fontId="1" fillId="0" borderId="39" xfId="0" applyNumberFormat="1" applyFont="1" applyBorder="1" applyAlignment="1">
      <alignment horizontal="left"/>
    </xf>
    <xf numFmtId="9" fontId="1" fillId="0" borderId="0" xfId="0" applyNumberFormat="1" applyFont="1" applyAlignment="1">
      <alignment horizontal="left"/>
    </xf>
    <xf numFmtId="0" fontId="2" fillId="0" borderId="36" xfId="0" applyFont="1" applyBorder="1" applyAlignment="1">
      <alignment horizontal="right"/>
    </xf>
    <xf numFmtId="0" fontId="2" fillId="0" borderId="37" xfId="0" applyFont="1" applyBorder="1" applyAlignment="1">
      <alignment horizontal="right"/>
    </xf>
    <xf numFmtId="0" fontId="2" fillId="0" borderId="2"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1" fillId="0" borderId="5" xfId="0" applyFont="1" applyBorder="1" applyAlignment="1">
      <alignment horizontal="right"/>
    </xf>
    <xf numFmtId="0" fontId="1" fillId="0" borderId="28" xfId="0" applyFont="1" applyBorder="1" applyAlignment="1">
      <alignment horizontal="right"/>
    </xf>
    <xf numFmtId="0" fontId="1" fillId="0" borderId="29"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2" fillId="0" borderId="31"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165" fontId="1" fillId="0" borderId="1" xfId="0" applyNumberFormat="1" applyFont="1" applyBorder="1" applyAlignment="1">
      <alignment wrapText="1"/>
    </xf>
    <xf numFmtId="164" fontId="1" fillId="0" borderId="28" xfId="0" applyNumberFormat="1" applyFont="1" applyBorder="1" applyAlignment="1">
      <alignment horizontal="left" vertical="top" wrapText="1"/>
    </xf>
    <xf numFmtId="164" fontId="1" fillId="0" borderId="29" xfId="0" applyNumberFormat="1" applyFont="1" applyBorder="1" applyAlignment="1">
      <alignment horizontal="left" vertical="top" wrapText="1"/>
    </xf>
    <xf numFmtId="164" fontId="1" fillId="0" borderId="20" xfId="0" applyNumberFormat="1" applyFont="1" applyBorder="1" applyAlignment="1">
      <alignment horizontal="left" vertical="top" wrapText="1"/>
    </xf>
    <xf numFmtId="164" fontId="1" fillId="0" borderId="21" xfId="0" applyNumberFormat="1" applyFont="1" applyBorder="1" applyAlignment="1">
      <alignment horizontal="left" vertical="top" wrapText="1"/>
    </xf>
    <xf numFmtId="164" fontId="1" fillId="0" borderId="6" xfId="0" applyNumberFormat="1" applyFont="1" applyBorder="1" applyAlignment="1">
      <alignment horizontal="left" vertical="top" wrapText="1"/>
    </xf>
    <xf numFmtId="164" fontId="1" fillId="0" borderId="47" xfId="0" applyNumberFormat="1" applyFont="1" applyBorder="1" applyAlignment="1">
      <alignment horizontal="left" vertical="top" wrapText="1"/>
    </xf>
    <xf numFmtId="0" fontId="2" fillId="0" borderId="0" xfId="0" applyFont="1" applyAlignment="1">
      <alignment horizontal="right" vertical="justify"/>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0" xfId="0" applyFont="1" applyAlignment="1">
      <alignment horizontal="right"/>
    </xf>
    <xf numFmtId="0" fontId="2" fillId="0" borderId="0" xfId="0" applyFont="1" applyAlignment="1">
      <alignment horizontal="center"/>
    </xf>
    <xf numFmtId="0" fontId="1" fillId="0" borderId="15" xfId="0" applyFont="1" applyBorder="1" applyAlignment="1">
      <alignment horizontal="center" vertical="top"/>
    </xf>
    <xf numFmtId="0" fontId="1" fillId="0" borderId="0" xfId="0" applyFont="1" applyAlignment="1">
      <alignment horizontal="center" vertical="justify"/>
    </xf>
    <xf numFmtId="169" fontId="1" fillId="0" borderId="38" xfId="0" applyNumberFormat="1" applyFont="1" applyBorder="1" applyAlignment="1">
      <alignment horizontal="center"/>
    </xf>
    <xf numFmtId="164" fontId="1" fillId="0" borderId="38" xfId="0" applyNumberFormat="1" applyFont="1" applyBorder="1" applyAlignment="1">
      <alignment horizont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164" fontId="1" fillId="0" borderId="1" xfId="0" applyNumberFormat="1" applyFont="1" applyBorder="1" applyAlignment="1">
      <alignment wrapText="1"/>
    </xf>
    <xf numFmtId="0" fontId="1" fillId="0" borderId="6" xfId="0" applyFont="1" applyBorder="1" applyAlignment="1">
      <alignment horizontal="right"/>
    </xf>
    <xf numFmtId="0" fontId="2" fillId="0" borderId="6" xfId="0" applyFont="1" applyBorder="1" applyAlignment="1">
      <alignment horizontal="right"/>
    </xf>
    <xf numFmtId="0" fontId="2" fillId="0" borderId="41" xfId="0" applyFont="1" applyBorder="1" applyAlignment="1">
      <alignment horizontal="right"/>
    </xf>
    <xf numFmtId="0" fontId="2" fillId="0" borderId="3" xfId="0" applyFont="1" applyBorder="1" applyAlignment="1">
      <alignment horizontal="right"/>
    </xf>
    <xf numFmtId="0" fontId="1" fillId="0" borderId="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0" borderId="42" xfId="3" applyFont="1" applyBorder="1" applyAlignment="1">
      <alignment horizontal="right" wrapText="1"/>
    </xf>
    <xf numFmtId="0" fontId="2" fillId="0" borderId="43" xfId="3" applyFont="1" applyBorder="1" applyAlignment="1">
      <alignment horizontal="right" wrapText="1"/>
    </xf>
    <xf numFmtId="0" fontId="2" fillId="0" borderId="44" xfId="3" applyFont="1" applyBorder="1" applyAlignment="1">
      <alignment horizontal="right" wrapText="1"/>
    </xf>
    <xf numFmtId="165" fontId="1" fillId="0" borderId="1" xfId="0" applyNumberFormat="1" applyFont="1" applyBorder="1" applyAlignment="1">
      <alignment horizontal="center" wrapText="1"/>
    </xf>
    <xf numFmtId="0" fontId="1" fillId="0" borderId="20" xfId="0" applyFont="1" applyBorder="1" applyAlignment="1">
      <alignment horizontal="center" vertical="center" textRotation="90" wrapText="1"/>
    </xf>
    <xf numFmtId="0" fontId="1" fillId="0" borderId="26" xfId="0" applyFont="1" applyBorder="1" applyAlignment="1">
      <alignment horizontal="center" vertical="center" textRotation="90" wrapText="1"/>
    </xf>
    <xf numFmtId="0" fontId="1" fillId="0" borderId="26" xfId="0" applyFont="1" applyBorder="1" applyAlignment="1">
      <alignment horizontal="center" vertical="center"/>
    </xf>
    <xf numFmtId="0" fontId="1" fillId="0" borderId="20" xfId="0" applyFont="1" applyBorder="1" applyAlignment="1">
      <alignment horizontal="center" vertical="center" textRotation="90"/>
    </xf>
    <xf numFmtId="0" fontId="1" fillId="0" borderId="26" xfId="0" applyFont="1" applyBorder="1" applyAlignment="1">
      <alignment horizontal="center" vertical="center" textRotation="90"/>
    </xf>
    <xf numFmtId="0" fontId="1" fillId="0" borderId="21"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165" fontId="1" fillId="0" borderId="38" xfId="0" applyNumberFormat="1" applyFont="1" applyBorder="1" applyAlignment="1">
      <alignment horizontal="left" wrapText="1"/>
    </xf>
    <xf numFmtId="0" fontId="1" fillId="0" borderId="0" xfId="0" applyFont="1" applyAlignment="1">
      <alignment horizontal="center" vertical="center" wrapText="1"/>
    </xf>
    <xf numFmtId="2" fontId="1" fillId="0" borderId="0" xfId="0" applyNumberFormat="1" applyFont="1" applyAlignment="1">
      <alignment horizontal="right" vertical="center"/>
    </xf>
    <xf numFmtId="169" fontId="1" fillId="0" borderId="0" xfId="0" applyNumberFormat="1" applyFont="1" applyAlignment="1">
      <alignment horizontal="center" vertical="center"/>
    </xf>
    <xf numFmtId="164" fontId="2"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9" xfId="0" applyFont="1" applyBorder="1" applyAlignment="1">
      <alignment horizontal="center" vertical="center"/>
    </xf>
    <xf numFmtId="164" fontId="6" fillId="0" borderId="28"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cellXfs>
  <cellStyles count="4">
    <cellStyle name="Normal 2" xfId="2" xr:uid="{7728D04F-492C-44E8-B42B-2D52765FDA4E}"/>
    <cellStyle name="Parasts" xfId="0" builtinId="0"/>
    <cellStyle name="Обычный_33. OZOLNIEKU NOVADA DOME_OZO SKOLA_TELPU, GAITENU, KAPNU TELPU REMONTS_TAME_VADIMS_2011_02_25_melnraksts" xfId="1" xr:uid="{27B8B69A-03D4-40B4-A3C8-7514A8074FD9}"/>
    <cellStyle name="Обычный_saulkrasti_tame" xfId="3" xr:uid="{EF826793-B516-42BF-A9FE-745B5EE737D9}"/>
  </cellStyles>
  <dxfs count="150">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1430-5C93-4B79-A831-5D55A3D25B3D}">
  <sheetPr codeName="Sheet1">
    <tabColor theme="8"/>
  </sheetPr>
  <dimension ref="A2:C36"/>
  <sheetViews>
    <sheetView workbookViewId="0">
      <selection activeCell="I21" sqref="I21"/>
    </sheetView>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37" t="s">
        <v>1</v>
      </c>
      <c r="C4" s="137"/>
    </row>
    <row r="5" spans="1:3" x14ac:dyDescent="0.2">
      <c r="A5" s="2"/>
      <c r="B5" s="2"/>
      <c r="C5" s="2"/>
    </row>
    <row r="6" spans="1:3" x14ac:dyDescent="0.2">
      <c r="C6" s="4" t="s">
        <v>2</v>
      </c>
    </row>
    <row r="8" spans="1:3" x14ac:dyDescent="0.2">
      <c r="B8" s="138" t="s">
        <v>3</v>
      </c>
      <c r="C8" s="138"/>
    </row>
    <row r="11" spans="1:3" x14ac:dyDescent="0.2">
      <c r="B11" s="2" t="s">
        <v>4</v>
      </c>
    </row>
    <row r="12" spans="1:3" x14ac:dyDescent="0.2">
      <c r="B12" s="55" t="s">
        <v>63</v>
      </c>
    </row>
    <row r="13" spans="1:3" x14ac:dyDescent="0.2">
      <c r="A13" s="4" t="s">
        <v>5</v>
      </c>
      <c r="B13" s="142" t="s">
        <v>64</v>
      </c>
      <c r="C13" s="142"/>
    </row>
    <row r="14" spans="1:3" x14ac:dyDescent="0.2">
      <c r="A14" s="4" t="s">
        <v>6</v>
      </c>
      <c r="B14" s="143" t="s">
        <v>64</v>
      </c>
      <c r="C14" s="143"/>
    </row>
    <row r="15" spans="1:3" x14ac:dyDescent="0.2">
      <c r="A15" s="4" t="s">
        <v>7</v>
      </c>
      <c r="B15" s="143" t="s">
        <v>65</v>
      </c>
      <c r="C15" s="143"/>
    </row>
    <row r="16" spans="1:3" x14ac:dyDescent="0.2">
      <c r="A16" s="4" t="s">
        <v>8</v>
      </c>
      <c r="B16" s="144" t="s">
        <v>447</v>
      </c>
      <c r="C16" s="144"/>
    </row>
    <row r="17" spans="1:3" ht="12" thickBot="1" x14ac:dyDescent="0.25"/>
    <row r="18" spans="1:3" x14ac:dyDescent="0.2">
      <c r="A18" s="5" t="s">
        <v>9</v>
      </c>
      <c r="B18" s="6" t="s">
        <v>10</v>
      </c>
      <c r="C18" s="7" t="s">
        <v>11</v>
      </c>
    </row>
    <row r="19" spans="1:3" ht="22.5" x14ac:dyDescent="0.2">
      <c r="A19" s="51">
        <v>1</v>
      </c>
      <c r="B19" s="132" t="s">
        <v>64</v>
      </c>
      <c r="C19" s="103">
        <f>'Kops a+c+n'!E32</f>
        <v>0</v>
      </c>
    </row>
    <row r="20" spans="1:3" x14ac:dyDescent="0.2">
      <c r="A20" s="133">
        <v>2</v>
      </c>
      <c r="B20" s="134" t="s">
        <v>449</v>
      </c>
      <c r="C20" s="135">
        <f>ROUND(C19*0.03,2)</f>
        <v>0</v>
      </c>
    </row>
    <row r="21" spans="1:3" x14ac:dyDescent="0.2">
      <c r="A21" s="8"/>
      <c r="B21" s="9"/>
      <c r="C21" s="103"/>
    </row>
    <row r="22" spans="1:3" x14ac:dyDescent="0.2">
      <c r="A22" s="8"/>
      <c r="B22" s="9"/>
      <c r="C22" s="103"/>
    </row>
    <row r="23" spans="1:3" x14ac:dyDescent="0.2">
      <c r="A23" s="8"/>
      <c r="B23" s="9"/>
      <c r="C23" s="103"/>
    </row>
    <row r="24" spans="1:3" x14ac:dyDescent="0.2">
      <c r="A24" s="8"/>
      <c r="B24" s="9"/>
      <c r="C24" s="103"/>
    </row>
    <row r="25" spans="1:3" ht="12" thickBot="1" x14ac:dyDescent="0.25">
      <c r="A25" s="43"/>
      <c r="B25" s="44"/>
      <c r="C25" s="104"/>
    </row>
    <row r="26" spans="1:3" ht="12" thickBot="1" x14ac:dyDescent="0.25">
      <c r="A26" s="12"/>
      <c r="B26" s="13" t="s">
        <v>12</v>
      </c>
      <c r="C26" s="105">
        <f>SUM(C19:C25)</f>
        <v>0</v>
      </c>
    </row>
    <row r="27" spans="1:3" ht="12" thickBot="1" x14ac:dyDescent="0.25">
      <c r="B27" s="14"/>
      <c r="C27" s="15"/>
    </row>
    <row r="28" spans="1:3" ht="12" thickBot="1" x14ac:dyDescent="0.25">
      <c r="A28" s="139" t="s">
        <v>13</v>
      </c>
      <c r="B28" s="140"/>
      <c r="C28" s="106">
        <f>ROUND(C26*21%,2)</f>
        <v>0</v>
      </c>
    </row>
    <row r="31" spans="1:3" x14ac:dyDescent="0.2">
      <c r="A31" s="1" t="s">
        <v>14</v>
      </c>
      <c r="B31" s="141"/>
      <c r="C31" s="141"/>
    </row>
    <row r="32" spans="1:3" x14ac:dyDescent="0.2">
      <c r="B32" s="136" t="s">
        <v>15</v>
      </c>
      <c r="C32" s="136"/>
    </row>
    <row r="34" spans="1:3" x14ac:dyDescent="0.2">
      <c r="A34" s="1" t="s">
        <v>16</v>
      </c>
      <c r="B34" s="73"/>
      <c r="C34" s="16"/>
    </row>
    <row r="35" spans="1:3" x14ac:dyDescent="0.2">
      <c r="A35" s="16"/>
      <c r="B35" s="16"/>
      <c r="C35" s="16"/>
    </row>
    <row r="36" spans="1:3" x14ac:dyDescent="0.2">
      <c r="A36" s="1" t="s">
        <v>448</v>
      </c>
    </row>
  </sheetData>
  <mergeCells count="9">
    <mergeCell ref="B32:C32"/>
    <mergeCell ref="B4:C4"/>
    <mergeCell ref="B8:C8"/>
    <mergeCell ref="A28:B28"/>
    <mergeCell ref="B31:C31"/>
    <mergeCell ref="B13:C13"/>
    <mergeCell ref="B14:C14"/>
    <mergeCell ref="B15:C15"/>
    <mergeCell ref="B16:C16"/>
  </mergeCells>
  <conditionalFormatting sqref="A36">
    <cfRule type="cellIs" dxfId="149" priority="2" operator="equal">
      <formula>"Tāme sastādīta 20__. gada __. _________"</formula>
    </cfRule>
  </conditionalFormatting>
  <conditionalFormatting sqref="A19:B19">
    <cfRule type="cellIs" dxfId="148" priority="1" operator="equal">
      <formula>0</formula>
    </cfRule>
  </conditionalFormatting>
  <conditionalFormatting sqref="B13:B16">
    <cfRule type="cellIs" dxfId="147" priority="7" operator="equal">
      <formula>0</formula>
    </cfRule>
  </conditionalFormatting>
  <conditionalFormatting sqref="B34">
    <cfRule type="cellIs" dxfId="146" priority="3" operator="equal">
      <formula>0</formula>
    </cfRule>
  </conditionalFormatting>
  <conditionalFormatting sqref="B31:C31">
    <cfRule type="cellIs" dxfId="145" priority="4" operator="equal">
      <formula>0</formula>
    </cfRule>
  </conditionalFormatting>
  <conditionalFormatting sqref="C19 C26 C28">
    <cfRule type="cellIs" dxfId="144" priority="5" operator="equal">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59D-F869-4E97-AC33-A47FF5FD00BA}">
  <sheetPr codeName="Sheet8">
    <tabColor rgb="FFC00000"/>
  </sheetPr>
  <dimension ref="A1:P168"/>
  <sheetViews>
    <sheetView topLeftCell="A131" workbookViewId="0">
      <selection activeCell="A156" sqref="A156:XFD156"/>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2" width="7.7109375" style="1" customWidth="1"/>
    <col min="13" max="13" width="8.85546875" style="1" customWidth="1"/>
    <col min="14" max="14" width="8.7109375" style="1" customWidth="1"/>
    <col min="15" max="15" width="7.7109375" style="1" customWidth="1"/>
    <col min="16" max="16" width="9" style="1" customWidth="1"/>
    <col min="17" max="16384" width="9.140625" style="1"/>
  </cols>
  <sheetData>
    <row r="1" spans="1:16" x14ac:dyDescent="0.2">
      <c r="A1" s="22"/>
      <c r="B1" s="22"/>
      <c r="C1" s="27" t="s">
        <v>44</v>
      </c>
      <c r="D1" s="80">
        <f>'1a+c+n'!D1</f>
        <v>1</v>
      </c>
      <c r="E1" s="22"/>
      <c r="F1" s="22"/>
      <c r="G1" s="22"/>
      <c r="H1" s="22"/>
      <c r="I1" s="22"/>
      <c r="J1" s="22"/>
      <c r="N1" s="26"/>
      <c r="O1" s="27"/>
      <c r="P1" s="28"/>
    </row>
    <row r="2" spans="1:16" x14ac:dyDescent="0.2">
      <c r="A2" s="29"/>
      <c r="B2" s="29"/>
      <c r="C2" s="222" t="str">
        <f>'1a+c+n'!C2:I2</f>
        <v>VISPĀRĒJIE BŪVDARBI</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17</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'1a+c+n'!A9</f>
        <v>Tāme sastādīta  2023_. gada tirgus cenās, pamatojoties uz AR daļas rasējumiem</v>
      </c>
      <c r="B9" s="219"/>
      <c r="C9" s="219"/>
      <c r="D9" s="219"/>
      <c r="E9" s="219"/>
      <c r="F9" s="219"/>
      <c r="G9" s="31"/>
      <c r="H9" s="31"/>
      <c r="I9" s="31"/>
      <c r="J9" s="220" t="s">
        <v>45</v>
      </c>
      <c r="K9" s="220"/>
      <c r="L9" s="220"/>
      <c r="M9" s="220"/>
      <c r="N9" s="221">
        <f>P156</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0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53" t="s">
        <v>55</v>
      </c>
      <c r="M13" s="56" t="s">
        <v>57</v>
      </c>
      <c r="N13" s="56" t="s">
        <v>58</v>
      </c>
      <c r="O13" s="56" t="s">
        <v>59</v>
      </c>
      <c r="P13" s="88" t="s">
        <v>60</v>
      </c>
    </row>
    <row r="14" spans="1:16" x14ac:dyDescent="0.2">
      <c r="A14" s="50">
        <f>IF(P14=0,0,IF(COUNTBLANK(P14)=1,0,COUNTA($P$14:P14)))</f>
        <v>0</v>
      </c>
      <c r="B14" s="23">
        <f>IF($C$4="Attiecināmās izmaksas",IF('1a+c+n'!$Q14="A",'1a+c+n'!B14,0))</f>
        <v>0</v>
      </c>
      <c r="C14" s="62">
        <f>IF($C$4="Attiecināmās izmaksas",IF('1a+c+n'!$Q14="A",'1a+c+n'!C14,0))</f>
        <v>0</v>
      </c>
      <c r="D14" s="23">
        <f>IF($C$4="Attiecināmās izmaksas",IF('1a+c+n'!$Q14="A",'1a+c+n'!D14,0))</f>
        <v>0</v>
      </c>
      <c r="E14" s="45"/>
      <c r="F14" s="63"/>
      <c r="G14" s="113"/>
      <c r="H14" s="113">
        <f>IF($C$4="Attiecināmās izmaksas",IF('1a+c+n'!$Q14="A",'1a+c+n'!H14,0))</f>
        <v>0</v>
      </c>
      <c r="I14" s="113"/>
      <c r="J14" s="113"/>
      <c r="K14" s="114">
        <f>IF($C$4="Attiecināmās izmaksas",IF('1a+c+n'!$Q14="A",'1a+c+n'!K14,0))</f>
        <v>0</v>
      </c>
      <c r="L14" s="63">
        <f>IF($C$4="Attiecināmās izmaksas",IF('1a+c+n'!$Q14="A",'1a+c+n'!L14,0))</f>
        <v>0</v>
      </c>
      <c r="M14" s="113">
        <f>IF($C$4="Attiecināmās izmaksas",IF('1a+c+n'!$Q14="A",'1a+c+n'!M14,0))</f>
        <v>0</v>
      </c>
      <c r="N14" s="113">
        <f>IF($C$4="Attiecināmās izmaksas",IF('1a+c+n'!$Q14="A",'1a+c+n'!N14,0))</f>
        <v>0</v>
      </c>
      <c r="O14" s="113">
        <f>IF($C$4="Attiecināmās izmaksas",IF('1a+c+n'!$Q14="A",'1a+c+n'!O14,0))</f>
        <v>0</v>
      </c>
      <c r="P14" s="114">
        <f>IF($C$4="Attiecināmās izmaksas",IF('1a+c+n'!$Q14="A",'1a+c+n'!P14,0))</f>
        <v>0</v>
      </c>
    </row>
    <row r="15" spans="1:16" x14ac:dyDescent="0.2">
      <c r="A15" s="51">
        <f>IF(P15=0,0,IF(COUNTBLANK(P15)=1,0,COUNTA($P$14:P15)))</f>
        <v>0</v>
      </c>
      <c r="B15" s="24">
        <f>IF($C$4="Attiecināmās izmaksas",IF('1a+c+n'!$Q15="A",'1a+c+n'!B15,0))</f>
        <v>0</v>
      </c>
      <c r="C15" s="64" t="str">
        <f>IF($C$4="Attiecināmās izmaksas",IF('1a+c+n'!$Q15="A",'1a+c+n'!C15,0))</f>
        <v>Cokola apmales demontāža</v>
      </c>
      <c r="D15" s="24" t="str">
        <f>IF($C$4="Attiecināmās izmaksas",IF('1a+c+n'!$Q15="A",'1a+c+n'!D15,0))</f>
        <v>m2</v>
      </c>
      <c r="E15" s="46"/>
      <c r="F15" s="65"/>
      <c r="G15" s="115"/>
      <c r="H15" s="115">
        <f>IF($C$4="Attiecināmās izmaksas",IF('1a+c+n'!$Q15="A",'1a+c+n'!H15,0))</f>
        <v>0</v>
      </c>
      <c r="I15" s="115"/>
      <c r="J15" s="115"/>
      <c r="K15" s="116">
        <f>IF($C$4="Attiecināmās izmaksas",IF('1a+c+n'!$Q15="A",'1a+c+n'!K15,0))</f>
        <v>0</v>
      </c>
      <c r="L15" s="65">
        <f>IF($C$4="Attiecināmās izmaksas",IF('1a+c+n'!$Q15="A",'1a+c+n'!L15,0))</f>
        <v>0</v>
      </c>
      <c r="M15" s="115">
        <f>IF($C$4="Attiecināmās izmaksas",IF('1a+c+n'!$Q15="A",'1a+c+n'!M15,0))</f>
        <v>0</v>
      </c>
      <c r="N15" s="115">
        <f>IF($C$4="Attiecināmās izmaksas",IF('1a+c+n'!$Q15="A",'1a+c+n'!N15,0))</f>
        <v>0</v>
      </c>
      <c r="O15" s="115">
        <f>IF($C$4="Attiecināmās izmaksas",IF('1a+c+n'!$Q15="A",'1a+c+n'!O15,0))</f>
        <v>0</v>
      </c>
      <c r="P15" s="116">
        <f>IF($C$4="Attiecināmās izmaksas",IF('1a+c+n'!$Q15="A",'1a+c+n'!P15,0))</f>
        <v>0</v>
      </c>
    </row>
    <row r="16" spans="1:16" x14ac:dyDescent="0.2">
      <c r="A16" s="51">
        <f>IF(P16=0,0,IF(COUNTBLANK(P16)=1,0,COUNTA($P$14:P16)))</f>
        <v>0</v>
      </c>
      <c r="B16" s="24">
        <f>IF($C$4="Attiecināmās izmaksas",IF('1a+c+n'!$Q16="A",'1a+c+n'!B16,0))</f>
        <v>0</v>
      </c>
      <c r="C16" s="64" t="str">
        <f>IF($C$4="Attiecināmās izmaksas",IF('1a+c+n'!$Q16="A",'1a+c+n'!C16,0))</f>
        <v>Cokola apmetuma demontāža</v>
      </c>
      <c r="D16" s="24" t="str">
        <f>IF($C$4="Attiecināmās izmaksas",IF('1a+c+n'!$Q16="A",'1a+c+n'!D16,0))</f>
        <v>m2</v>
      </c>
      <c r="E16" s="46"/>
      <c r="F16" s="65"/>
      <c r="G16" s="115"/>
      <c r="H16" s="115">
        <f>IF($C$4="Attiecināmās izmaksas",IF('1a+c+n'!$Q16="A",'1a+c+n'!H16,0))</f>
        <v>0</v>
      </c>
      <c r="I16" s="115"/>
      <c r="J16" s="115"/>
      <c r="K16" s="116">
        <f>IF($C$4="Attiecināmās izmaksas",IF('1a+c+n'!$Q16="A",'1a+c+n'!K16,0))</f>
        <v>0</v>
      </c>
      <c r="L16" s="65">
        <f>IF($C$4="Attiecināmās izmaksas",IF('1a+c+n'!$Q16="A",'1a+c+n'!L16,0))</f>
        <v>0</v>
      </c>
      <c r="M16" s="115">
        <f>IF($C$4="Attiecināmās izmaksas",IF('1a+c+n'!$Q16="A",'1a+c+n'!M16,0))</f>
        <v>0</v>
      </c>
      <c r="N16" s="115">
        <f>IF($C$4="Attiecināmās izmaksas",IF('1a+c+n'!$Q16="A",'1a+c+n'!N16,0))</f>
        <v>0</v>
      </c>
      <c r="O16" s="115">
        <f>IF($C$4="Attiecināmās izmaksas",IF('1a+c+n'!$Q16="A",'1a+c+n'!O16,0))</f>
        <v>0</v>
      </c>
      <c r="P16" s="116">
        <f>IF($C$4="Attiecināmās izmaksas",IF('1a+c+n'!$Q16="A",'1a+c+n'!P16,0))</f>
        <v>0</v>
      </c>
    </row>
    <row r="17" spans="1:16" x14ac:dyDescent="0.2">
      <c r="A17" s="51">
        <f>IF(P17=0,0,IF(COUNTBLANK(P17)=1,0,COUNTA($P$14:P17)))</f>
        <v>0</v>
      </c>
      <c r="B17" s="24">
        <f>IF($C$4="Attiecināmās izmaksas",IF('1a+c+n'!$Q17="A",'1a+c+n'!B17,0))</f>
        <v>0</v>
      </c>
      <c r="C17" s="64" t="str">
        <f>IF($C$4="Attiecināmās izmaksas",IF('1a+c+n'!$Q17="A",'1a+c+n'!C17,0))</f>
        <v>Lūkas demontāža</v>
      </c>
      <c r="D17" s="24" t="str">
        <f>IF($C$4="Attiecināmās izmaksas",IF('1a+c+n'!$Q17="A",'1a+c+n'!D17,0))</f>
        <v>gb.</v>
      </c>
      <c r="E17" s="46"/>
      <c r="F17" s="65"/>
      <c r="G17" s="115"/>
      <c r="H17" s="115">
        <f>IF($C$4="Attiecināmās izmaksas",IF('1a+c+n'!$Q17="A",'1a+c+n'!H17,0))</f>
        <v>0</v>
      </c>
      <c r="I17" s="115"/>
      <c r="J17" s="115"/>
      <c r="K17" s="116">
        <f>IF($C$4="Attiecināmās izmaksas",IF('1a+c+n'!$Q17="A",'1a+c+n'!K17,0))</f>
        <v>0</v>
      </c>
      <c r="L17" s="65">
        <f>IF($C$4="Attiecināmās izmaksas",IF('1a+c+n'!$Q17="A",'1a+c+n'!L17,0))</f>
        <v>0</v>
      </c>
      <c r="M17" s="115">
        <f>IF($C$4="Attiecināmās izmaksas",IF('1a+c+n'!$Q17="A",'1a+c+n'!M17,0))</f>
        <v>0</v>
      </c>
      <c r="N17" s="115">
        <f>IF($C$4="Attiecināmās izmaksas",IF('1a+c+n'!$Q17="A",'1a+c+n'!N17,0))</f>
        <v>0</v>
      </c>
      <c r="O17" s="115">
        <f>IF($C$4="Attiecināmās izmaksas",IF('1a+c+n'!$Q17="A",'1a+c+n'!O17,0))</f>
        <v>0</v>
      </c>
      <c r="P17" s="116">
        <f>IF($C$4="Attiecināmās izmaksas",IF('1a+c+n'!$Q17="A",'1a+c+n'!P17,0))</f>
        <v>0</v>
      </c>
    </row>
    <row r="18" spans="1:16" x14ac:dyDescent="0.2">
      <c r="A18" s="51">
        <f>IF(P18=0,0,IF(COUNTBLANK(P18)=1,0,COUNTA($P$14:P18)))</f>
        <v>0</v>
      </c>
      <c r="B18" s="24">
        <f>IF($C$4="Attiecināmās izmaksas",IF('1a+c+n'!$Q18="A",'1a+c+n'!B18,0))</f>
        <v>0</v>
      </c>
      <c r="C18" s="64" t="str">
        <f>IF($C$4="Attiecināmās izmaksas",IF('1a+c+n'!$Q18="A",'1a+c+n'!C18,0))</f>
        <v>Logu demontāža</v>
      </c>
      <c r="D18" s="24" t="str">
        <f>IF($C$4="Attiecināmās izmaksas",IF('1a+c+n'!$Q18="A",'1a+c+n'!D18,0))</f>
        <v>m2</v>
      </c>
      <c r="E18" s="46"/>
      <c r="F18" s="65"/>
      <c r="G18" s="115"/>
      <c r="H18" s="115">
        <f>IF($C$4="Attiecināmās izmaksas",IF('1a+c+n'!$Q18="A",'1a+c+n'!H18,0))</f>
        <v>0</v>
      </c>
      <c r="I18" s="115"/>
      <c r="J18" s="115"/>
      <c r="K18" s="116">
        <f>IF($C$4="Attiecināmās izmaksas",IF('1a+c+n'!$Q18="A",'1a+c+n'!K18,0))</f>
        <v>0</v>
      </c>
      <c r="L18" s="65">
        <f>IF($C$4="Attiecināmās izmaksas",IF('1a+c+n'!$Q18="A",'1a+c+n'!L18,0))</f>
        <v>0</v>
      </c>
      <c r="M18" s="115">
        <f>IF($C$4="Attiecināmās izmaksas",IF('1a+c+n'!$Q18="A",'1a+c+n'!M18,0))</f>
        <v>0</v>
      </c>
      <c r="N18" s="115">
        <f>IF($C$4="Attiecināmās izmaksas",IF('1a+c+n'!$Q18="A",'1a+c+n'!N18,0))</f>
        <v>0</v>
      </c>
      <c r="O18" s="115">
        <f>IF($C$4="Attiecināmās izmaksas",IF('1a+c+n'!$Q18="A",'1a+c+n'!O18,0))</f>
        <v>0</v>
      </c>
      <c r="P18" s="116">
        <f>IF($C$4="Attiecināmās izmaksas",IF('1a+c+n'!$Q18="A",'1a+c+n'!P18,0))</f>
        <v>0</v>
      </c>
    </row>
    <row r="19" spans="1:16" x14ac:dyDescent="0.2">
      <c r="A19" s="51">
        <f>IF(P19=0,0,IF(COUNTBLANK(P19)=1,0,COUNTA($P$14:P19)))</f>
        <v>0</v>
      </c>
      <c r="B19" s="24">
        <f>IF($C$4="Attiecināmās izmaksas",IF('1a+c+n'!$Q19="A",'1a+c+n'!B19,0))</f>
        <v>0</v>
      </c>
      <c r="C19" s="64" t="str">
        <f>IF($C$4="Attiecināmās izmaksas",IF('1a+c+n'!$Q19="A",'1a+c+n'!C19,0))</f>
        <v>Metāla palodžu demontāža</v>
      </c>
      <c r="D19" s="24" t="str">
        <f>IF($C$4="Attiecināmās izmaksas",IF('1a+c+n'!$Q19="A",'1a+c+n'!D19,0))</f>
        <v>m</v>
      </c>
      <c r="E19" s="46"/>
      <c r="F19" s="65"/>
      <c r="G19" s="115"/>
      <c r="H19" s="115">
        <f>IF($C$4="Attiecināmās izmaksas",IF('1a+c+n'!$Q19="A",'1a+c+n'!H19,0))</f>
        <v>0</v>
      </c>
      <c r="I19" s="115"/>
      <c r="J19" s="115"/>
      <c r="K19" s="116">
        <f>IF($C$4="Attiecināmās izmaksas",IF('1a+c+n'!$Q19="A",'1a+c+n'!K19,0))</f>
        <v>0</v>
      </c>
      <c r="L19" s="65">
        <f>IF($C$4="Attiecināmās izmaksas",IF('1a+c+n'!$Q19="A",'1a+c+n'!L19,0))</f>
        <v>0</v>
      </c>
      <c r="M19" s="115">
        <f>IF($C$4="Attiecināmās izmaksas",IF('1a+c+n'!$Q19="A",'1a+c+n'!M19,0))</f>
        <v>0</v>
      </c>
      <c r="N19" s="115">
        <f>IF($C$4="Attiecināmās izmaksas",IF('1a+c+n'!$Q19="A",'1a+c+n'!N19,0))</f>
        <v>0</v>
      </c>
      <c r="O19" s="115">
        <f>IF($C$4="Attiecināmās izmaksas",IF('1a+c+n'!$Q19="A",'1a+c+n'!O19,0))</f>
        <v>0</v>
      </c>
      <c r="P19" s="116">
        <f>IF($C$4="Attiecināmās izmaksas",IF('1a+c+n'!$Q19="A",'1a+c+n'!P19,0))</f>
        <v>0</v>
      </c>
    </row>
    <row r="20" spans="1:16" ht="22.5" x14ac:dyDescent="0.2">
      <c r="A20" s="51">
        <f>IF(P20=0,0,IF(COUNTBLANK(P20)=1,0,COUNTA($P$14:P20)))</f>
        <v>0</v>
      </c>
      <c r="B20" s="24">
        <f>IF($C$4="Attiecināmās izmaksas",IF('1a+c+n'!$Q20="A",'1a+c+n'!B20,0))</f>
        <v>0</v>
      </c>
      <c r="C20" s="64" t="str">
        <f>IF($C$4="Attiecināmās izmaksas",IF('1a+c+n'!$Q20="A",'1a+c+n'!C20,0))</f>
        <v>Bēniņu telpas iztīrīšanu no sadzīves priekšmetiem un atkritumiem</v>
      </c>
      <c r="D20" s="24" t="str">
        <f>IF($C$4="Attiecināmās izmaksas",IF('1a+c+n'!$Q20="A",'1a+c+n'!D20,0))</f>
        <v>kpl</v>
      </c>
      <c r="E20" s="46"/>
      <c r="F20" s="65"/>
      <c r="G20" s="115"/>
      <c r="H20" s="115">
        <f>IF($C$4="Attiecināmās izmaksas",IF('1a+c+n'!$Q20="A",'1a+c+n'!H20,0))</f>
        <v>0</v>
      </c>
      <c r="I20" s="115"/>
      <c r="J20" s="115"/>
      <c r="K20" s="116">
        <f>IF($C$4="Attiecināmās izmaksas",IF('1a+c+n'!$Q20="A",'1a+c+n'!K20,0))</f>
        <v>0</v>
      </c>
      <c r="L20" s="65">
        <f>IF($C$4="Attiecināmās izmaksas",IF('1a+c+n'!$Q20="A",'1a+c+n'!L20,0))</f>
        <v>0</v>
      </c>
      <c r="M20" s="115">
        <f>IF($C$4="Attiecināmās izmaksas",IF('1a+c+n'!$Q20="A",'1a+c+n'!M20,0))</f>
        <v>0</v>
      </c>
      <c r="N20" s="115">
        <f>IF($C$4="Attiecināmās izmaksas",IF('1a+c+n'!$Q20="A",'1a+c+n'!N20,0))</f>
        <v>0</v>
      </c>
      <c r="O20" s="115">
        <f>IF($C$4="Attiecināmās izmaksas",IF('1a+c+n'!$Q20="A",'1a+c+n'!O20,0))</f>
        <v>0</v>
      </c>
      <c r="P20" s="116">
        <f>IF($C$4="Attiecināmās izmaksas",IF('1a+c+n'!$Q20="A",'1a+c+n'!P20,0))</f>
        <v>0</v>
      </c>
    </row>
    <row r="21" spans="1:16" x14ac:dyDescent="0.2">
      <c r="A21" s="51">
        <f>IF(P21=0,0,IF(COUNTBLANK(P21)=1,0,COUNTA($P$14:P21)))</f>
        <v>0</v>
      </c>
      <c r="B21" s="24">
        <f>IF($C$4="Attiecināmās izmaksas",IF('1a+c+n'!$Q21="A",'1a+c+n'!B21,0))</f>
        <v>0</v>
      </c>
      <c r="C21" s="64" t="str">
        <f>IF($C$4="Attiecināmās izmaksas",IF('1a+c+n'!$Q21="A",'1a+c+n'!C21,0))</f>
        <v>Durvju demontāža</v>
      </c>
      <c r="D21" s="24" t="str">
        <f>IF($C$4="Attiecināmās izmaksas",IF('1a+c+n'!$Q21="A",'1a+c+n'!D21,0))</f>
        <v>m2</v>
      </c>
      <c r="E21" s="46"/>
      <c r="F21" s="65"/>
      <c r="G21" s="115"/>
      <c r="H21" s="115">
        <f>IF($C$4="Attiecināmās izmaksas",IF('1a+c+n'!$Q21="A",'1a+c+n'!H21,0))</f>
        <v>0</v>
      </c>
      <c r="I21" s="115"/>
      <c r="J21" s="115"/>
      <c r="K21" s="116">
        <f>IF($C$4="Attiecināmās izmaksas",IF('1a+c+n'!$Q21="A",'1a+c+n'!K21,0))</f>
        <v>0</v>
      </c>
      <c r="L21" s="65">
        <f>IF($C$4="Attiecināmās izmaksas",IF('1a+c+n'!$Q21="A",'1a+c+n'!L21,0))</f>
        <v>0</v>
      </c>
      <c r="M21" s="115">
        <f>IF($C$4="Attiecināmās izmaksas",IF('1a+c+n'!$Q21="A",'1a+c+n'!M21,0))</f>
        <v>0</v>
      </c>
      <c r="N21" s="115">
        <f>IF($C$4="Attiecināmās izmaksas",IF('1a+c+n'!$Q21="A",'1a+c+n'!N21,0))</f>
        <v>0</v>
      </c>
      <c r="O21" s="115">
        <f>IF($C$4="Attiecināmās izmaksas",IF('1a+c+n'!$Q21="A",'1a+c+n'!O21,0))</f>
        <v>0</v>
      </c>
      <c r="P21" s="116">
        <f>IF($C$4="Attiecināmās izmaksas",IF('1a+c+n'!$Q21="A",'1a+c+n'!P21,0))</f>
        <v>0</v>
      </c>
    </row>
    <row r="22" spans="1:16" x14ac:dyDescent="0.2">
      <c r="A22" s="51">
        <f>IF(P22=0,0,IF(COUNTBLANK(P22)=1,0,COUNTA($P$14:P22)))</f>
        <v>0</v>
      </c>
      <c r="B22" s="24">
        <f>IF($C$4="Attiecināmās izmaksas",IF('1a+c+n'!$Q22="A",'1a+c+n'!B22,0))</f>
        <v>0</v>
      </c>
      <c r="C22" s="64" t="str">
        <f>IF($C$4="Attiecināmās izmaksas",IF('1a+c+n'!$Q22="A",'1a+c+n'!C22,0))</f>
        <v>Balkonu margu demontāža</v>
      </c>
      <c r="D22" s="24" t="str">
        <f>IF($C$4="Attiecināmās izmaksas",IF('1a+c+n'!$Q22="A",'1a+c+n'!D22,0))</f>
        <v>m</v>
      </c>
      <c r="E22" s="46"/>
      <c r="F22" s="65"/>
      <c r="G22" s="115"/>
      <c r="H22" s="115">
        <f>IF($C$4="Attiecināmās izmaksas",IF('1a+c+n'!$Q22="A",'1a+c+n'!H22,0))</f>
        <v>0</v>
      </c>
      <c r="I22" s="115"/>
      <c r="J22" s="115"/>
      <c r="K22" s="116">
        <f>IF($C$4="Attiecināmās izmaksas",IF('1a+c+n'!$Q22="A",'1a+c+n'!K22,0))</f>
        <v>0</v>
      </c>
      <c r="L22" s="65">
        <f>IF($C$4="Attiecināmās izmaksas",IF('1a+c+n'!$Q22="A",'1a+c+n'!L22,0))</f>
        <v>0</v>
      </c>
      <c r="M22" s="115">
        <f>IF($C$4="Attiecināmās izmaksas",IF('1a+c+n'!$Q22="A",'1a+c+n'!M22,0))</f>
        <v>0</v>
      </c>
      <c r="N22" s="115">
        <f>IF($C$4="Attiecināmās izmaksas",IF('1a+c+n'!$Q22="A",'1a+c+n'!N22,0))</f>
        <v>0</v>
      </c>
      <c r="O22" s="115">
        <f>IF($C$4="Attiecināmās izmaksas",IF('1a+c+n'!$Q22="A",'1a+c+n'!O22,0))</f>
        <v>0</v>
      </c>
      <c r="P22" s="116">
        <f>IF($C$4="Attiecināmās izmaksas",IF('1a+c+n'!$Q22="A",'1a+c+n'!P22,0))</f>
        <v>0</v>
      </c>
    </row>
    <row r="23" spans="1:16" x14ac:dyDescent="0.2">
      <c r="A23" s="51">
        <f>IF(P23=0,0,IF(COUNTBLANK(P23)=1,0,COUNTA($P$14:P23)))</f>
        <v>0</v>
      </c>
      <c r="B23" s="24">
        <f>IF($C$4="Attiecināmās izmaksas",IF('1a+c+n'!$Q23="A",'1a+c+n'!B23,0))</f>
        <v>0</v>
      </c>
      <c r="C23" s="64" t="str">
        <f>IF($C$4="Attiecināmās izmaksas",IF('1a+c+n'!$Q23="A",'1a+c+n'!C23,0))</f>
        <v>Lietusūdens tekņu demontāža</v>
      </c>
      <c r="D23" s="24" t="str">
        <f>IF($C$4="Attiecināmās izmaksas",IF('1a+c+n'!$Q23="A",'1a+c+n'!D23,0))</f>
        <v>m</v>
      </c>
      <c r="E23" s="46"/>
      <c r="F23" s="65"/>
      <c r="G23" s="115"/>
      <c r="H23" s="115">
        <f>IF($C$4="Attiecināmās izmaksas",IF('1a+c+n'!$Q23="A",'1a+c+n'!H23,0))</f>
        <v>0</v>
      </c>
      <c r="I23" s="115"/>
      <c r="J23" s="115"/>
      <c r="K23" s="116">
        <f>IF($C$4="Attiecināmās izmaksas",IF('1a+c+n'!$Q23="A",'1a+c+n'!K23,0))</f>
        <v>0</v>
      </c>
      <c r="L23" s="65">
        <f>IF($C$4="Attiecināmās izmaksas",IF('1a+c+n'!$Q23="A",'1a+c+n'!L23,0))</f>
        <v>0</v>
      </c>
      <c r="M23" s="115">
        <f>IF($C$4="Attiecināmās izmaksas",IF('1a+c+n'!$Q23="A",'1a+c+n'!M23,0))</f>
        <v>0</v>
      </c>
      <c r="N23" s="115">
        <f>IF($C$4="Attiecināmās izmaksas",IF('1a+c+n'!$Q23="A",'1a+c+n'!N23,0))</f>
        <v>0</v>
      </c>
      <c r="O23" s="115">
        <f>IF($C$4="Attiecināmās izmaksas",IF('1a+c+n'!$Q23="A",'1a+c+n'!O23,0))</f>
        <v>0</v>
      </c>
      <c r="P23" s="116">
        <f>IF($C$4="Attiecināmās izmaksas",IF('1a+c+n'!$Q23="A",'1a+c+n'!P23,0))</f>
        <v>0</v>
      </c>
    </row>
    <row r="24" spans="1:16" x14ac:dyDescent="0.2">
      <c r="A24" s="51">
        <f>IF(P24=0,0,IF(COUNTBLANK(P24)=1,0,COUNTA($P$14:P24)))</f>
        <v>0</v>
      </c>
      <c r="B24" s="24">
        <f>IF($C$4="Attiecināmās izmaksas",IF('1a+c+n'!$Q24="A",'1a+c+n'!B24,0))</f>
        <v>0</v>
      </c>
      <c r="C24" s="64" t="str">
        <f>IF($C$4="Attiecināmās izmaksas",IF('1a+c+n'!$Q24="A",'1a+c+n'!C24,0))</f>
        <v>Lietusūdens notekcauruļu demontāža</v>
      </c>
      <c r="D24" s="24" t="str">
        <f>IF($C$4="Attiecināmās izmaksas",IF('1a+c+n'!$Q24="A",'1a+c+n'!D24,0))</f>
        <v>m</v>
      </c>
      <c r="E24" s="46"/>
      <c r="F24" s="65"/>
      <c r="G24" s="115"/>
      <c r="H24" s="115">
        <f>IF($C$4="Attiecināmās izmaksas",IF('1a+c+n'!$Q24="A",'1a+c+n'!H24,0))</f>
        <v>0</v>
      </c>
      <c r="I24" s="115"/>
      <c r="J24" s="115"/>
      <c r="K24" s="116">
        <f>IF($C$4="Attiecināmās izmaksas",IF('1a+c+n'!$Q24="A",'1a+c+n'!K24,0))</f>
        <v>0</v>
      </c>
      <c r="L24" s="65">
        <f>IF($C$4="Attiecināmās izmaksas",IF('1a+c+n'!$Q24="A",'1a+c+n'!L24,0))</f>
        <v>0</v>
      </c>
      <c r="M24" s="115">
        <f>IF($C$4="Attiecināmās izmaksas",IF('1a+c+n'!$Q24="A",'1a+c+n'!M24,0))</f>
        <v>0</v>
      </c>
      <c r="N24" s="115">
        <f>IF($C$4="Attiecināmās izmaksas",IF('1a+c+n'!$Q24="A",'1a+c+n'!N24,0))</f>
        <v>0</v>
      </c>
      <c r="O24" s="115">
        <f>IF($C$4="Attiecināmās izmaksas",IF('1a+c+n'!$Q24="A",'1a+c+n'!O24,0))</f>
        <v>0</v>
      </c>
      <c r="P24" s="116">
        <f>IF($C$4="Attiecināmās izmaksas",IF('1a+c+n'!$Q24="A",'1a+c+n'!P24,0))</f>
        <v>0</v>
      </c>
    </row>
    <row r="25" spans="1:16" x14ac:dyDescent="0.2">
      <c r="A25" s="51">
        <f>IF(P25=0,0,IF(COUNTBLANK(P25)=1,0,COUNTA($P$14:P25)))</f>
        <v>0</v>
      </c>
      <c r="B25" s="24">
        <f>IF($C$4="Attiecināmās izmaksas",IF('1a+c+n'!$Q25="A",'1a+c+n'!B25,0))</f>
        <v>0</v>
      </c>
      <c r="C25" s="64" t="str">
        <f>IF($C$4="Attiecināmās izmaksas",IF('1a+c+n'!$Q25="A",'1a+c+n'!C25,0))</f>
        <v>Esošā jumta daļas demontāža pārbūves vietās</v>
      </c>
      <c r="D25" s="24" t="str">
        <f>IF($C$4="Attiecināmās izmaksas",IF('1a+c+n'!$Q25="A",'1a+c+n'!D25,0))</f>
        <v>m2</v>
      </c>
      <c r="E25" s="46"/>
      <c r="F25" s="65"/>
      <c r="G25" s="115"/>
      <c r="H25" s="115">
        <f>IF($C$4="Attiecināmās izmaksas",IF('1a+c+n'!$Q25="A",'1a+c+n'!H25,0))</f>
        <v>0</v>
      </c>
      <c r="I25" s="115"/>
      <c r="J25" s="115"/>
      <c r="K25" s="116">
        <f>IF($C$4="Attiecināmās izmaksas",IF('1a+c+n'!$Q25="A",'1a+c+n'!K25,0))</f>
        <v>0</v>
      </c>
      <c r="L25" s="65">
        <f>IF($C$4="Attiecināmās izmaksas",IF('1a+c+n'!$Q25="A",'1a+c+n'!L25,0))</f>
        <v>0</v>
      </c>
      <c r="M25" s="115">
        <f>IF($C$4="Attiecināmās izmaksas",IF('1a+c+n'!$Q25="A",'1a+c+n'!M25,0))</f>
        <v>0</v>
      </c>
      <c r="N25" s="115">
        <f>IF($C$4="Attiecināmās izmaksas",IF('1a+c+n'!$Q25="A",'1a+c+n'!N25,0))</f>
        <v>0</v>
      </c>
      <c r="O25" s="115">
        <f>IF($C$4="Attiecināmās izmaksas",IF('1a+c+n'!$Q25="A",'1a+c+n'!O25,0))</f>
        <v>0</v>
      </c>
      <c r="P25" s="116">
        <f>IF($C$4="Attiecināmās izmaksas",IF('1a+c+n'!$Q25="A",'1a+c+n'!P25,0))</f>
        <v>0</v>
      </c>
    </row>
    <row r="26" spans="1:16" x14ac:dyDescent="0.2">
      <c r="A26" s="51">
        <f>IF(P26=0,0,IF(COUNTBLANK(P26)=1,0,COUNTA($P$14:P26)))</f>
        <v>0</v>
      </c>
      <c r="B26" s="24">
        <f>IF($C$4="Attiecināmās izmaksas",IF('1a+c+n'!$Q26="A",'1a+c+n'!B26,0))</f>
        <v>0</v>
      </c>
      <c r="C26" s="64">
        <f>IF($C$4="Attiecināmās izmaksas",IF('1a+c+n'!$Q26="A",'1a+c+n'!C26,0))</f>
        <v>0</v>
      </c>
      <c r="D26" s="24">
        <f>IF($C$4="Attiecināmās izmaksas",IF('1a+c+n'!$Q26="A",'1a+c+n'!D26,0))</f>
        <v>0</v>
      </c>
      <c r="E26" s="46"/>
      <c r="F26" s="65"/>
      <c r="G26" s="115"/>
      <c r="H26" s="115">
        <f>IF($C$4="Attiecināmās izmaksas",IF('1a+c+n'!$Q26="A",'1a+c+n'!H26,0))</f>
        <v>0</v>
      </c>
      <c r="I26" s="115"/>
      <c r="J26" s="115"/>
      <c r="K26" s="116">
        <f>IF($C$4="Attiecināmās izmaksas",IF('1a+c+n'!$Q26="A",'1a+c+n'!K26,0))</f>
        <v>0</v>
      </c>
      <c r="L26" s="65">
        <f>IF($C$4="Attiecināmās izmaksas",IF('1a+c+n'!$Q26="A",'1a+c+n'!L26,0))</f>
        <v>0</v>
      </c>
      <c r="M26" s="115">
        <f>IF($C$4="Attiecināmās izmaksas",IF('1a+c+n'!$Q26="A",'1a+c+n'!M26,0))</f>
        <v>0</v>
      </c>
      <c r="N26" s="115">
        <f>IF($C$4="Attiecināmās izmaksas",IF('1a+c+n'!$Q26="A",'1a+c+n'!N26,0))</f>
        <v>0</v>
      </c>
      <c r="O26" s="115">
        <f>IF($C$4="Attiecināmās izmaksas",IF('1a+c+n'!$Q26="A",'1a+c+n'!O26,0))</f>
        <v>0</v>
      </c>
      <c r="P26" s="116">
        <f>IF($C$4="Attiecināmās izmaksas",IF('1a+c+n'!$Q26="A",'1a+c+n'!P26,0))</f>
        <v>0</v>
      </c>
    </row>
    <row r="27" spans="1:16" x14ac:dyDescent="0.2">
      <c r="A27" s="51">
        <f>IF(P27=0,0,IF(COUNTBLANK(P27)=1,0,COUNTA($P$14:P27)))</f>
        <v>0</v>
      </c>
      <c r="B27" s="24">
        <f>IF($C$4="Attiecināmās izmaksas",IF('1a+c+n'!$Q27="A",'1a+c+n'!B27,0))</f>
        <v>0</v>
      </c>
      <c r="C27" s="64" t="str">
        <f>IF($C$4="Attiecināmās izmaksas",IF('1a+c+n'!$Q27="A",'1a+c+n'!C27,0))</f>
        <v>Starpsienas demontāža</v>
      </c>
      <c r="D27" s="24" t="str">
        <f>IF($C$4="Attiecināmās izmaksas",IF('1a+c+n'!$Q27="A",'1a+c+n'!D27,0))</f>
        <v>m2</v>
      </c>
      <c r="E27" s="46"/>
      <c r="F27" s="65"/>
      <c r="G27" s="115"/>
      <c r="H27" s="115">
        <f>IF($C$4="Attiecināmās izmaksas",IF('1a+c+n'!$Q27="A",'1a+c+n'!H27,0))</f>
        <v>0</v>
      </c>
      <c r="I27" s="115"/>
      <c r="J27" s="115"/>
      <c r="K27" s="116">
        <f>IF($C$4="Attiecināmās izmaksas",IF('1a+c+n'!$Q27="A",'1a+c+n'!K27,0))</f>
        <v>0</v>
      </c>
      <c r="L27" s="65">
        <f>IF($C$4="Attiecināmās izmaksas",IF('1a+c+n'!$Q27="A",'1a+c+n'!L27,0))</f>
        <v>0</v>
      </c>
      <c r="M27" s="115">
        <f>IF($C$4="Attiecināmās izmaksas",IF('1a+c+n'!$Q27="A",'1a+c+n'!M27,0))</f>
        <v>0</v>
      </c>
      <c r="N27" s="115">
        <f>IF($C$4="Attiecināmās izmaksas",IF('1a+c+n'!$Q27="A",'1a+c+n'!N27,0))</f>
        <v>0</v>
      </c>
      <c r="O27" s="115">
        <f>IF($C$4="Attiecināmās izmaksas",IF('1a+c+n'!$Q27="A",'1a+c+n'!O27,0))</f>
        <v>0</v>
      </c>
      <c r="P27" s="116">
        <f>IF($C$4="Attiecināmās izmaksas",IF('1a+c+n'!$Q27="A",'1a+c+n'!P27,0))</f>
        <v>0</v>
      </c>
    </row>
    <row r="28" spans="1:16" x14ac:dyDescent="0.2">
      <c r="A28" s="51">
        <f>IF(P28=0,0,IF(COUNTBLANK(P28)=1,0,COUNTA($P$14:P28)))</f>
        <v>0</v>
      </c>
      <c r="B28" s="24">
        <f>IF($C$4="Attiecināmās izmaksas",IF('1a+c+n'!$Q28="A",'1a+c+n'!B28,0))</f>
        <v>0</v>
      </c>
      <c r="C28" s="64" t="str">
        <f>IF($C$4="Attiecināmās izmaksas",IF('1a+c+n'!$Q28="A",'1a+c+n'!C28,0))</f>
        <v>Esošā apmetuma demontāža ieejas mezglā</v>
      </c>
      <c r="D28" s="24" t="str">
        <f>IF($C$4="Attiecināmās izmaksas",IF('1a+c+n'!$Q28="A",'1a+c+n'!D28,0))</f>
        <v>m2</v>
      </c>
      <c r="E28" s="46"/>
      <c r="F28" s="65"/>
      <c r="G28" s="115"/>
      <c r="H28" s="115">
        <f>IF($C$4="Attiecināmās izmaksas",IF('1a+c+n'!$Q28="A",'1a+c+n'!H28,0))</f>
        <v>0</v>
      </c>
      <c r="I28" s="115"/>
      <c r="J28" s="115"/>
      <c r="K28" s="116">
        <f>IF($C$4="Attiecināmās izmaksas",IF('1a+c+n'!$Q28="A",'1a+c+n'!K28,0))</f>
        <v>0</v>
      </c>
      <c r="L28" s="65">
        <f>IF($C$4="Attiecināmās izmaksas",IF('1a+c+n'!$Q28="A",'1a+c+n'!L28,0))</f>
        <v>0</v>
      </c>
      <c r="M28" s="115">
        <f>IF($C$4="Attiecināmās izmaksas",IF('1a+c+n'!$Q28="A",'1a+c+n'!M28,0))</f>
        <v>0</v>
      </c>
      <c r="N28" s="115">
        <f>IF($C$4="Attiecināmās izmaksas",IF('1a+c+n'!$Q28="A",'1a+c+n'!N28,0))</f>
        <v>0</v>
      </c>
      <c r="O28" s="115">
        <f>IF($C$4="Attiecināmās izmaksas",IF('1a+c+n'!$Q28="A",'1a+c+n'!O28,0))</f>
        <v>0</v>
      </c>
      <c r="P28" s="116">
        <f>IF($C$4="Attiecināmās izmaksas",IF('1a+c+n'!$Q28="A",'1a+c+n'!P28,0))</f>
        <v>0</v>
      </c>
    </row>
    <row r="29" spans="1:16" x14ac:dyDescent="0.2">
      <c r="A29" s="51">
        <f>IF(P29=0,0,IF(COUNTBLANK(P29)=1,0,COUNTA($P$14:P29)))</f>
        <v>0</v>
      </c>
      <c r="B29" s="24">
        <f>IF($C$4="Attiecināmās izmaksas",IF('1a+c+n'!$Q29="A",'1a+c+n'!B29,0))</f>
        <v>0</v>
      </c>
      <c r="C29" s="64">
        <f>IF($C$4="Attiecināmās izmaksas",IF('1a+c+n'!$Q29="A",'1a+c+n'!C29,0))</f>
        <v>0</v>
      </c>
      <c r="D29" s="24">
        <f>IF($C$4="Attiecināmās izmaksas",IF('1a+c+n'!$Q29="A",'1a+c+n'!D29,0))</f>
        <v>0</v>
      </c>
      <c r="E29" s="46"/>
      <c r="F29" s="65"/>
      <c r="G29" s="115"/>
      <c r="H29" s="115">
        <f>IF($C$4="Attiecināmās izmaksas",IF('1a+c+n'!$Q29="A",'1a+c+n'!H29,0))</f>
        <v>0</v>
      </c>
      <c r="I29" s="115"/>
      <c r="J29" s="115"/>
      <c r="K29" s="116">
        <f>IF($C$4="Attiecināmās izmaksas",IF('1a+c+n'!$Q29="A",'1a+c+n'!K29,0))</f>
        <v>0</v>
      </c>
      <c r="L29" s="65">
        <f>IF($C$4="Attiecināmās izmaksas",IF('1a+c+n'!$Q29="A",'1a+c+n'!L29,0))</f>
        <v>0</v>
      </c>
      <c r="M29" s="115">
        <f>IF($C$4="Attiecināmās izmaksas",IF('1a+c+n'!$Q29="A",'1a+c+n'!M29,0))</f>
        <v>0</v>
      </c>
      <c r="N29" s="115">
        <f>IF($C$4="Attiecināmās izmaksas",IF('1a+c+n'!$Q29="A",'1a+c+n'!N29,0))</f>
        <v>0</v>
      </c>
      <c r="O29" s="115">
        <f>IF($C$4="Attiecināmās izmaksas",IF('1a+c+n'!$Q29="A",'1a+c+n'!O29,0))</f>
        <v>0</v>
      </c>
      <c r="P29" s="116">
        <f>IF($C$4="Attiecināmās izmaksas",IF('1a+c+n'!$Q29="A",'1a+c+n'!P29,0))</f>
        <v>0</v>
      </c>
    </row>
    <row r="30" spans="1:16" x14ac:dyDescent="0.2">
      <c r="A30" s="51">
        <f>IF(P30=0,0,IF(COUNTBLANK(P30)=1,0,COUNTA($P$14:P30)))</f>
        <v>0</v>
      </c>
      <c r="B30" s="24">
        <f>IF($C$4="Attiecināmās izmaksas",IF('1a+c+n'!$Q30="A",'1a+c+n'!B30,0))</f>
        <v>0</v>
      </c>
      <c r="C30" s="64">
        <f>IF($C$4="Attiecināmās izmaksas",IF('1a+c+n'!$Q30="A",'1a+c+n'!C30,0))</f>
        <v>0</v>
      </c>
      <c r="D30" s="24">
        <f>IF($C$4="Attiecināmās izmaksas",IF('1a+c+n'!$Q30="A",'1a+c+n'!D30,0))</f>
        <v>0</v>
      </c>
      <c r="E30" s="46"/>
      <c r="F30" s="65"/>
      <c r="G30" s="115"/>
      <c r="H30" s="115">
        <f>IF($C$4="Attiecināmās izmaksas",IF('1a+c+n'!$Q30="A",'1a+c+n'!H30,0))</f>
        <v>0</v>
      </c>
      <c r="I30" s="115"/>
      <c r="J30" s="115"/>
      <c r="K30" s="116">
        <f>IF($C$4="Attiecināmās izmaksas",IF('1a+c+n'!$Q30="A",'1a+c+n'!K30,0))</f>
        <v>0</v>
      </c>
      <c r="L30" s="65">
        <f>IF($C$4="Attiecināmās izmaksas",IF('1a+c+n'!$Q30="A",'1a+c+n'!L30,0))</f>
        <v>0</v>
      </c>
      <c r="M30" s="115">
        <f>IF($C$4="Attiecināmās izmaksas",IF('1a+c+n'!$Q30="A",'1a+c+n'!M30,0))</f>
        <v>0</v>
      </c>
      <c r="N30" s="115">
        <f>IF($C$4="Attiecināmās izmaksas",IF('1a+c+n'!$Q30="A",'1a+c+n'!N30,0))</f>
        <v>0</v>
      </c>
      <c r="O30" s="115">
        <f>IF($C$4="Attiecināmās izmaksas",IF('1a+c+n'!$Q30="A",'1a+c+n'!O30,0))</f>
        <v>0</v>
      </c>
      <c r="P30" s="116">
        <f>IF($C$4="Attiecināmās izmaksas",IF('1a+c+n'!$Q30="A",'1a+c+n'!P30,0))</f>
        <v>0</v>
      </c>
    </row>
    <row r="31" spans="1:16" x14ac:dyDescent="0.2">
      <c r="A31" s="51">
        <f>IF(P31=0,0,IF(COUNTBLANK(P31)=1,0,COUNTA($P$14:P31)))</f>
        <v>0</v>
      </c>
      <c r="B31" s="24">
        <f>IF($C$4="Attiecināmās izmaksas",IF('1a+c+n'!$Q31="A",'1a+c+n'!B31,0))</f>
        <v>0</v>
      </c>
      <c r="C31" s="64">
        <f>IF($C$4="Attiecināmās izmaksas",IF('1a+c+n'!$Q31="A",'1a+c+n'!C31,0))</f>
        <v>0</v>
      </c>
      <c r="D31" s="24">
        <f>IF($C$4="Attiecināmās izmaksas",IF('1a+c+n'!$Q31="A",'1a+c+n'!D31,0))</f>
        <v>0</v>
      </c>
      <c r="E31" s="46"/>
      <c r="F31" s="65"/>
      <c r="G31" s="115"/>
      <c r="H31" s="115">
        <f>IF($C$4="Attiecināmās izmaksas",IF('1a+c+n'!$Q31="A",'1a+c+n'!H31,0))</f>
        <v>0</v>
      </c>
      <c r="I31" s="115"/>
      <c r="J31" s="115"/>
      <c r="K31" s="116">
        <f>IF($C$4="Attiecināmās izmaksas",IF('1a+c+n'!$Q31="A",'1a+c+n'!K31,0))</f>
        <v>0</v>
      </c>
      <c r="L31" s="65">
        <f>IF($C$4="Attiecināmās izmaksas",IF('1a+c+n'!$Q31="A",'1a+c+n'!L31,0))</f>
        <v>0</v>
      </c>
      <c r="M31" s="115">
        <f>IF($C$4="Attiecināmās izmaksas",IF('1a+c+n'!$Q31="A",'1a+c+n'!M31,0))</f>
        <v>0</v>
      </c>
      <c r="N31" s="115">
        <f>IF($C$4="Attiecināmās izmaksas",IF('1a+c+n'!$Q31="A",'1a+c+n'!N31,0))</f>
        <v>0</v>
      </c>
      <c r="O31" s="115">
        <f>IF($C$4="Attiecināmās izmaksas",IF('1a+c+n'!$Q31="A",'1a+c+n'!O31,0))</f>
        <v>0</v>
      </c>
      <c r="P31" s="116">
        <f>IF($C$4="Attiecināmās izmaksas",IF('1a+c+n'!$Q31="A",'1a+c+n'!P31,0))</f>
        <v>0</v>
      </c>
    </row>
    <row r="32" spans="1:16" ht="22.5" x14ac:dyDescent="0.2">
      <c r="A32" s="51">
        <f>IF(P32=0,0,IF(COUNTBLANK(P32)=1,0,COUNTA($P$14:P32)))</f>
        <v>0</v>
      </c>
      <c r="B32" s="24">
        <f>IF($C$4="Attiecināmās izmaksas",IF('1a+c+n'!$Q32="A",'1a+c+n'!B32,0))</f>
        <v>0</v>
      </c>
      <c r="C32" s="64" t="str">
        <f>IF($C$4="Attiecināmās izmaksas",IF('1a+c+n'!$Q32="A",'1a+c+n'!C32,0))</f>
        <v>Demontēto elementu un būvgružu savākšana un aizvešana (k=1,3)</v>
      </c>
      <c r="D32" s="24" t="str">
        <f>IF($C$4="Attiecināmās izmaksas",IF('1a+c+n'!$Q32="A",'1a+c+n'!D32,0))</f>
        <v>obj</v>
      </c>
      <c r="E32" s="46"/>
      <c r="F32" s="65"/>
      <c r="G32" s="115"/>
      <c r="H32" s="115">
        <f>IF($C$4="Attiecināmās izmaksas",IF('1a+c+n'!$Q32="A",'1a+c+n'!H32,0))</f>
        <v>0</v>
      </c>
      <c r="I32" s="115"/>
      <c r="J32" s="115"/>
      <c r="K32" s="116">
        <f>IF($C$4="Attiecināmās izmaksas",IF('1a+c+n'!$Q32="A",'1a+c+n'!K32,0))</f>
        <v>0</v>
      </c>
      <c r="L32" s="65">
        <f>IF($C$4="Attiecināmās izmaksas",IF('1a+c+n'!$Q32="A",'1a+c+n'!L32,0))</f>
        <v>0</v>
      </c>
      <c r="M32" s="115">
        <f>IF($C$4="Attiecināmās izmaksas",IF('1a+c+n'!$Q32="A",'1a+c+n'!M32,0))</f>
        <v>0</v>
      </c>
      <c r="N32" s="115">
        <f>IF($C$4="Attiecināmās izmaksas",IF('1a+c+n'!$Q32="A",'1a+c+n'!N32,0))</f>
        <v>0</v>
      </c>
      <c r="O32" s="115">
        <f>IF($C$4="Attiecināmās izmaksas",IF('1a+c+n'!$Q32="A",'1a+c+n'!O32,0))</f>
        <v>0</v>
      </c>
      <c r="P32" s="116">
        <f>IF($C$4="Attiecināmās izmaksas",IF('1a+c+n'!$Q32="A",'1a+c+n'!P32,0))</f>
        <v>0</v>
      </c>
    </row>
    <row r="33" spans="1:16" x14ac:dyDescent="0.2">
      <c r="A33" s="51">
        <f>IF(P33=0,0,IF(COUNTBLANK(P33)=1,0,COUNTA($P$14:P33)))</f>
        <v>0</v>
      </c>
      <c r="B33" s="24">
        <f>IF($C$4="Attiecināmās izmaksas",IF('1a+c+n'!$Q33="A",'1a+c+n'!B33,0))</f>
        <v>0</v>
      </c>
      <c r="C33" s="64">
        <f>IF($C$4="Attiecināmās izmaksas",IF('1a+c+n'!$Q33="A",'1a+c+n'!C33,0))</f>
        <v>0</v>
      </c>
      <c r="D33" s="24">
        <f>IF($C$4="Attiecināmās izmaksas",IF('1a+c+n'!$Q33="A",'1a+c+n'!D33,0))</f>
        <v>0</v>
      </c>
      <c r="E33" s="46"/>
      <c r="F33" s="65"/>
      <c r="G33" s="115"/>
      <c r="H33" s="115">
        <f>IF($C$4="Attiecināmās izmaksas",IF('1a+c+n'!$Q33="A",'1a+c+n'!H33,0))</f>
        <v>0</v>
      </c>
      <c r="I33" s="115"/>
      <c r="J33" s="115"/>
      <c r="K33" s="116">
        <f>IF($C$4="Attiecināmās izmaksas",IF('1a+c+n'!$Q33="A",'1a+c+n'!K33,0))</f>
        <v>0</v>
      </c>
      <c r="L33" s="65">
        <f>IF($C$4="Attiecināmās izmaksas",IF('1a+c+n'!$Q33="A",'1a+c+n'!L33,0))</f>
        <v>0</v>
      </c>
      <c r="M33" s="115">
        <f>IF($C$4="Attiecināmās izmaksas",IF('1a+c+n'!$Q33="A",'1a+c+n'!M33,0))</f>
        <v>0</v>
      </c>
      <c r="N33" s="115">
        <f>IF($C$4="Attiecināmās izmaksas",IF('1a+c+n'!$Q33="A",'1a+c+n'!N33,0))</f>
        <v>0</v>
      </c>
      <c r="O33" s="115">
        <f>IF($C$4="Attiecināmās izmaksas",IF('1a+c+n'!$Q33="A",'1a+c+n'!O33,0))</f>
        <v>0</v>
      </c>
      <c r="P33" s="116">
        <f>IF($C$4="Attiecināmās izmaksas",IF('1a+c+n'!$Q33="A",'1a+c+n'!P33,0))</f>
        <v>0</v>
      </c>
    </row>
    <row r="34" spans="1:16" x14ac:dyDescent="0.2">
      <c r="A34" s="51">
        <f>IF(P34=0,0,IF(COUNTBLANK(P34)=1,0,COUNTA($P$14:P34)))</f>
        <v>0</v>
      </c>
      <c r="B34" s="24">
        <f>IF($C$4="Attiecināmās izmaksas",IF('1a+c+n'!$Q34="A",'1a+c+n'!B34,0))</f>
        <v>0</v>
      </c>
      <c r="C34" s="64" t="str">
        <f>IF($C$4="Attiecināmās izmaksas",IF('1a+c+n'!$Q34="A",'1a+c+n'!C34,0))</f>
        <v>Grunts atrakšana cokolam ar roku darbu</v>
      </c>
      <c r="D34" s="24" t="str">
        <f>IF($C$4="Attiecināmās izmaksas",IF('1a+c+n'!$Q34="A",'1a+c+n'!D34,0))</f>
        <v>m3</v>
      </c>
      <c r="E34" s="46"/>
      <c r="F34" s="65"/>
      <c r="G34" s="115"/>
      <c r="H34" s="115">
        <f>IF($C$4="Attiecināmās izmaksas",IF('1a+c+n'!$Q34="A",'1a+c+n'!H34,0))</f>
        <v>0</v>
      </c>
      <c r="I34" s="115"/>
      <c r="J34" s="115"/>
      <c r="K34" s="116">
        <f>IF($C$4="Attiecināmās izmaksas",IF('1a+c+n'!$Q34="A",'1a+c+n'!K34,0))</f>
        <v>0</v>
      </c>
      <c r="L34" s="65">
        <f>IF($C$4="Attiecināmās izmaksas",IF('1a+c+n'!$Q34="A",'1a+c+n'!L34,0))</f>
        <v>0</v>
      </c>
      <c r="M34" s="115">
        <f>IF($C$4="Attiecināmās izmaksas",IF('1a+c+n'!$Q34="A",'1a+c+n'!M34,0))</f>
        <v>0</v>
      </c>
      <c r="N34" s="115">
        <f>IF($C$4="Attiecināmās izmaksas",IF('1a+c+n'!$Q34="A",'1a+c+n'!N34,0))</f>
        <v>0</v>
      </c>
      <c r="O34" s="115">
        <f>IF($C$4="Attiecināmās izmaksas",IF('1a+c+n'!$Q34="A",'1a+c+n'!O34,0))</f>
        <v>0</v>
      </c>
      <c r="P34" s="116">
        <f>IF($C$4="Attiecināmās izmaksas",IF('1a+c+n'!$Q34="A",'1a+c+n'!P34,0))</f>
        <v>0</v>
      </c>
    </row>
    <row r="35" spans="1:16" x14ac:dyDescent="0.2">
      <c r="A35" s="51">
        <f>IF(P35=0,0,IF(COUNTBLANK(P35)=1,0,COUNTA($P$14:P35)))</f>
        <v>0</v>
      </c>
      <c r="B35" s="24">
        <f>IF($C$4="Attiecināmās izmaksas",IF('1a+c+n'!$Q35="A",'1a+c+n'!B35,0))</f>
        <v>0</v>
      </c>
      <c r="C35" s="64" t="str">
        <f>IF($C$4="Attiecināmās izmaksas",IF('1a+c+n'!$Q35="A",'1a+c+n'!C35,0))</f>
        <v>Liekās grunts iekraušana automašīnās un aizvešana</v>
      </c>
      <c r="D35" s="24" t="str">
        <f>IF($C$4="Attiecināmās izmaksas",IF('1a+c+n'!$Q35="A",'1a+c+n'!D35,0))</f>
        <v>m3</v>
      </c>
      <c r="E35" s="46"/>
      <c r="F35" s="65"/>
      <c r="G35" s="115"/>
      <c r="H35" s="115">
        <f>IF($C$4="Attiecināmās izmaksas",IF('1a+c+n'!$Q35="A",'1a+c+n'!H35,0))</f>
        <v>0</v>
      </c>
      <c r="I35" s="115"/>
      <c r="J35" s="115"/>
      <c r="K35" s="116">
        <f>IF($C$4="Attiecināmās izmaksas",IF('1a+c+n'!$Q35="A",'1a+c+n'!K35,0))</f>
        <v>0</v>
      </c>
      <c r="L35" s="65">
        <f>IF($C$4="Attiecināmās izmaksas",IF('1a+c+n'!$Q35="A",'1a+c+n'!L35,0))</f>
        <v>0</v>
      </c>
      <c r="M35" s="115">
        <f>IF($C$4="Attiecināmās izmaksas",IF('1a+c+n'!$Q35="A",'1a+c+n'!M35,0))</f>
        <v>0</v>
      </c>
      <c r="N35" s="115">
        <f>IF($C$4="Attiecināmās izmaksas",IF('1a+c+n'!$Q35="A",'1a+c+n'!N35,0))</f>
        <v>0</v>
      </c>
      <c r="O35" s="115">
        <f>IF($C$4="Attiecināmās izmaksas",IF('1a+c+n'!$Q35="A",'1a+c+n'!O35,0))</f>
        <v>0</v>
      </c>
      <c r="P35" s="116">
        <f>IF($C$4="Attiecināmās izmaksas",IF('1a+c+n'!$Q35="A",'1a+c+n'!P35,0))</f>
        <v>0</v>
      </c>
    </row>
    <row r="36" spans="1:16" x14ac:dyDescent="0.2">
      <c r="A36" s="51">
        <f>IF(P36=0,0,IF(COUNTBLANK(P36)=1,0,COUNTA($P$14:P36)))</f>
        <v>0</v>
      </c>
      <c r="B36" s="24">
        <f>IF($C$4="Attiecināmās izmaksas",IF('1a+c+n'!$Q36="A",'1a+c+n'!B36,0))</f>
        <v>0</v>
      </c>
      <c r="C36" s="64" t="str">
        <f>IF($C$4="Attiecināmās izmaksas",IF('1a+c+n'!$Q36="A",'1a+c+n'!C36,0))</f>
        <v>Cokola aizbēršana ar pievestu granti, planēšana</v>
      </c>
      <c r="D36" s="24" t="str">
        <f>IF($C$4="Attiecināmās izmaksas",IF('1a+c+n'!$Q36="A",'1a+c+n'!D36,0))</f>
        <v>m3</v>
      </c>
      <c r="E36" s="46"/>
      <c r="F36" s="65"/>
      <c r="G36" s="115"/>
      <c r="H36" s="115">
        <f>IF($C$4="Attiecināmās izmaksas",IF('1a+c+n'!$Q36="A",'1a+c+n'!H36,0))</f>
        <v>0</v>
      </c>
      <c r="I36" s="115"/>
      <c r="J36" s="115"/>
      <c r="K36" s="116">
        <f>IF($C$4="Attiecināmās izmaksas",IF('1a+c+n'!$Q36="A",'1a+c+n'!K36,0))</f>
        <v>0</v>
      </c>
      <c r="L36" s="65">
        <f>IF($C$4="Attiecināmās izmaksas",IF('1a+c+n'!$Q36="A",'1a+c+n'!L36,0))</f>
        <v>0</v>
      </c>
      <c r="M36" s="115">
        <f>IF($C$4="Attiecināmās izmaksas",IF('1a+c+n'!$Q36="A",'1a+c+n'!M36,0))</f>
        <v>0</v>
      </c>
      <c r="N36" s="115">
        <f>IF($C$4="Attiecināmās izmaksas",IF('1a+c+n'!$Q36="A",'1a+c+n'!N36,0))</f>
        <v>0</v>
      </c>
      <c r="O36" s="115">
        <f>IF($C$4="Attiecināmās izmaksas",IF('1a+c+n'!$Q36="A",'1a+c+n'!O36,0))</f>
        <v>0</v>
      </c>
      <c r="P36" s="116">
        <f>IF($C$4="Attiecināmās izmaksas",IF('1a+c+n'!$Q36="A",'1a+c+n'!P36,0))</f>
        <v>0</v>
      </c>
    </row>
    <row r="37" spans="1:16" ht="45" x14ac:dyDescent="0.2">
      <c r="A37" s="51">
        <f>IF(P37=0,0,IF(COUNTBLANK(P37)=1,0,COUNTA($P$14:P37)))</f>
        <v>0</v>
      </c>
      <c r="B37" s="24">
        <f>IF($C$4="Attiecināmās izmaksas",IF('1a+c+n'!$Q37="A",'1a+c+n'!B37,0))</f>
        <v>0</v>
      </c>
      <c r="C37" s="64" t="str">
        <f>IF($C$4="Attiecināmās izmaksas",IF('1a+c+n'!$Q37="A",'1a+c+n'!C37,0))</f>
        <v>Vienkomponenta, elastīga mitruma izolācija Baumit SockelSchutz Flexibel 50mm virszemes līmeņa un 50mm zem vietas, kur beidzās cokola apmetums vai ekvivalenta</v>
      </c>
      <c r="D37" s="24" t="str">
        <f>IF($C$4="Attiecināmās izmaksas",IF('1a+c+n'!$Q37="A",'1a+c+n'!D37,0))</f>
        <v>m2</v>
      </c>
      <c r="E37" s="46"/>
      <c r="F37" s="65"/>
      <c r="G37" s="115"/>
      <c r="H37" s="115">
        <f>IF($C$4="Attiecināmās izmaksas",IF('1a+c+n'!$Q37="A",'1a+c+n'!H37,0))</f>
        <v>0</v>
      </c>
      <c r="I37" s="115"/>
      <c r="J37" s="115"/>
      <c r="K37" s="116">
        <f>IF($C$4="Attiecināmās izmaksas",IF('1a+c+n'!$Q37="A",'1a+c+n'!K37,0))</f>
        <v>0</v>
      </c>
      <c r="L37" s="65">
        <f>IF($C$4="Attiecināmās izmaksas",IF('1a+c+n'!$Q37="A",'1a+c+n'!L37,0))</f>
        <v>0</v>
      </c>
      <c r="M37" s="115">
        <f>IF($C$4="Attiecināmās izmaksas",IF('1a+c+n'!$Q37="A",'1a+c+n'!M37,0))</f>
        <v>0</v>
      </c>
      <c r="N37" s="115">
        <f>IF($C$4="Attiecināmās izmaksas",IF('1a+c+n'!$Q37="A",'1a+c+n'!N37,0))</f>
        <v>0</v>
      </c>
      <c r="O37" s="115">
        <f>IF($C$4="Attiecināmās izmaksas",IF('1a+c+n'!$Q37="A",'1a+c+n'!O37,0))</f>
        <v>0</v>
      </c>
      <c r="P37" s="116">
        <f>IF($C$4="Attiecināmās izmaksas",IF('1a+c+n'!$Q37="A",'1a+c+n'!P37,0))</f>
        <v>0</v>
      </c>
    </row>
    <row r="38" spans="1:16" ht="22.5" x14ac:dyDescent="0.2">
      <c r="A38" s="51">
        <f>IF(P38=0,0,IF(COUNTBLANK(P38)=1,0,COUNTA($P$14:P38)))</f>
        <v>0</v>
      </c>
      <c r="B38" s="24">
        <f>IF($C$4="Attiecināmās izmaksas",IF('1a+c+n'!$Q38="A",'1a+c+n'!B38,0))</f>
        <v>0</v>
      </c>
      <c r="C38" s="64" t="str">
        <f>IF($C$4="Attiecināmās izmaksas",IF('1a+c+n'!$Q38="A",'1a+c+n'!C38,0))</f>
        <v>Vertikālā hidroiolācija- smērējama, elastīgs , hidroizolējošs bituma maisījums</v>
      </c>
      <c r="D38" s="24" t="str">
        <f>IF($C$4="Attiecināmās izmaksas",IF('1a+c+n'!$Q38="A",'1a+c+n'!D38,0))</f>
        <v>m2</v>
      </c>
      <c r="E38" s="46"/>
      <c r="F38" s="65"/>
      <c r="G38" s="115"/>
      <c r="H38" s="115">
        <f>IF($C$4="Attiecināmās izmaksas",IF('1a+c+n'!$Q38="A",'1a+c+n'!H38,0))</f>
        <v>0</v>
      </c>
      <c r="I38" s="115"/>
      <c r="J38" s="115"/>
      <c r="K38" s="116">
        <f>IF($C$4="Attiecināmās izmaksas",IF('1a+c+n'!$Q38="A",'1a+c+n'!K38,0))</f>
        <v>0</v>
      </c>
      <c r="L38" s="65">
        <f>IF($C$4="Attiecināmās izmaksas",IF('1a+c+n'!$Q38="A",'1a+c+n'!L38,0))</f>
        <v>0</v>
      </c>
      <c r="M38" s="115">
        <f>IF($C$4="Attiecināmās izmaksas",IF('1a+c+n'!$Q38="A",'1a+c+n'!M38,0))</f>
        <v>0</v>
      </c>
      <c r="N38" s="115">
        <f>IF($C$4="Attiecināmās izmaksas",IF('1a+c+n'!$Q38="A",'1a+c+n'!N38,0))</f>
        <v>0</v>
      </c>
      <c r="O38" s="115">
        <f>IF($C$4="Attiecināmās izmaksas",IF('1a+c+n'!$Q38="A",'1a+c+n'!O38,0))</f>
        <v>0</v>
      </c>
      <c r="P38" s="116">
        <f>IF($C$4="Attiecināmās izmaksas",IF('1a+c+n'!$Q38="A",'1a+c+n'!P38,0))</f>
        <v>0</v>
      </c>
    </row>
    <row r="39" spans="1:16" x14ac:dyDescent="0.2">
      <c r="A39" s="51">
        <f>IF(P39=0,0,IF(COUNTBLANK(P39)=1,0,COUNTA($P$14:P39)))</f>
        <v>0</v>
      </c>
      <c r="B39" s="24">
        <f>IF($C$4="Attiecināmās izmaksas",IF('1a+c+n'!$Q39="A",'1a+c+n'!B39,0))</f>
        <v>0</v>
      </c>
      <c r="C39" s="64" t="str">
        <f>IF($C$4="Attiecināmās izmaksas",IF('1a+c+n'!$Q39="A",'1a+c+n'!C39,0))</f>
        <v>Līmjavas kārta</v>
      </c>
      <c r="D39" s="24" t="str">
        <f>IF($C$4="Attiecināmās izmaksas",IF('1a+c+n'!$Q39="A",'1a+c+n'!D39,0))</f>
        <v>m2</v>
      </c>
      <c r="E39" s="46"/>
      <c r="F39" s="65"/>
      <c r="G39" s="115"/>
      <c r="H39" s="115">
        <f>IF($C$4="Attiecināmās izmaksas",IF('1a+c+n'!$Q39="A",'1a+c+n'!H39,0))</f>
        <v>0</v>
      </c>
      <c r="I39" s="115"/>
      <c r="J39" s="115"/>
      <c r="K39" s="116">
        <f>IF($C$4="Attiecināmās izmaksas",IF('1a+c+n'!$Q39="A",'1a+c+n'!K39,0))</f>
        <v>0</v>
      </c>
      <c r="L39" s="65">
        <f>IF($C$4="Attiecināmās izmaksas",IF('1a+c+n'!$Q39="A",'1a+c+n'!L39,0))</f>
        <v>0</v>
      </c>
      <c r="M39" s="115">
        <f>IF($C$4="Attiecināmās izmaksas",IF('1a+c+n'!$Q39="A",'1a+c+n'!M39,0))</f>
        <v>0</v>
      </c>
      <c r="N39" s="115">
        <f>IF($C$4="Attiecināmās izmaksas",IF('1a+c+n'!$Q39="A",'1a+c+n'!N39,0))</f>
        <v>0</v>
      </c>
      <c r="O39" s="115">
        <f>IF($C$4="Attiecināmās izmaksas",IF('1a+c+n'!$Q39="A",'1a+c+n'!O39,0))</f>
        <v>0</v>
      </c>
      <c r="P39" s="116">
        <f>IF($C$4="Attiecināmās izmaksas",IF('1a+c+n'!$Q39="A",'1a+c+n'!P39,0))</f>
        <v>0</v>
      </c>
    </row>
    <row r="40" spans="1:16" ht="33.75" x14ac:dyDescent="0.2">
      <c r="A40" s="51">
        <f>IF(P40=0,0,IF(COUNTBLANK(P40)=1,0,COUNTA($P$14:P40)))</f>
        <v>0</v>
      </c>
      <c r="B40" s="24">
        <f>IF($C$4="Attiecināmās izmaksas",IF('1a+c+n'!$Q40="A",'1a+c+n'!B40,0))</f>
        <v>0</v>
      </c>
      <c r="C40" s="64" t="str">
        <f>IF($C$4="Attiecināmās izmaksas",IF('1a+c+n'!$Q40="A",'1a+c+n'!C40,0))</f>
        <v>TENAPORS EXTRA EPS150 ar puspundi (λ≤0,038 W/mK) vai ekvivalentu 100mm biezumā, iesk.stiprinājumus</v>
      </c>
      <c r="D40" s="24" t="str">
        <f>IF($C$4="Attiecināmās izmaksas",IF('1a+c+n'!$Q40="A",'1a+c+n'!D40,0))</f>
        <v>m2</v>
      </c>
      <c r="E40" s="46"/>
      <c r="F40" s="65"/>
      <c r="G40" s="115"/>
      <c r="H40" s="115">
        <f>IF($C$4="Attiecināmās izmaksas",IF('1a+c+n'!$Q40="A",'1a+c+n'!H40,0))</f>
        <v>0</v>
      </c>
      <c r="I40" s="115"/>
      <c r="J40" s="115"/>
      <c r="K40" s="116">
        <f>IF($C$4="Attiecināmās izmaksas",IF('1a+c+n'!$Q40="A",'1a+c+n'!K40,0))</f>
        <v>0</v>
      </c>
      <c r="L40" s="65">
        <f>IF($C$4="Attiecināmās izmaksas",IF('1a+c+n'!$Q40="A",'1a+c+n'!L40,0))</f>
        <v>0</v>
      </c>
      <c r="M40" s="115">
        <f>IF($C$4="Attiecināmās izmaksas",IF('1a+c+n'!$Q40="A",'1a+c+n'!M40,0))</f>
        <v>0</v>
      </c>
      <c r="N40" s="115">
        <f>IF($C$4="Attiecināmās izmaksas",IF('1a+c+n'!$Q40="A",'1a+c+n'!N40,0))</f>
        <v>0</v>
      </c>
      <c r="O40" s="115">
        <f>IF($C$4="Attiecināmās izmaksas",IF('1a+c+n'!$Q40="A",'1a+c+n'!O40,0))</f>
        <v>0</v>
      </c>
      <c r="P40" s="116">
        <f>IF($C$4="Attiecināmās izmaksas",IF('1a+c+n'!$Q40="A",'1a+c+n'!P40,0))</f>
        <v>0</v>
      </c>
    </row>
    <row r="41" spans="1:16" ht="22.5" x14ac:dyDescent="0.2">
      <c r="A41" s="51">
        <f>IF(P41=0,0,IF(COUNTBLANK(P41)=1,0,COUNTA($P$14:P41)))</f>
        <v>0</v>
      </c>
      <c r="B41" s="24">
        <f>IF($C$4="Attiecināmās izmaksas",IF('1a+c+n'!$Q41="A",'1a+c+n'!B41,0))</f>
        <v>0</v>
      </c>
      <c r="C41" s="64" t="str">
        <f>IF($C$4="Attiecināmās izmaksas",IF('1a+c+n'!$Q41="A",'1a+c+n'!C41,0))</f>
        <v>Stiklašķiedras armējošais siets 2 kārtās uz līmjavas kārtas</v>
      </c>
      <c r="D41" s="24" t="str">
        <f>IF($C$4="Attiecināmās izmaksas",IF('1a+c+n'!$Q41="A",'1a+c+n'!D41,0))</f>
        <v>m2</v>
      </c>
      <c r="E41" s="46"/>
      <c r="F41" s="65"/>
      <c r="G41" s="115"/>
      <c r="H41" s="115">
        <f>IF($C$4="Attiecināmās izmaksas",IF('1a+c+n'!$Q41="A",'1a+c+n'!H41,0))</f>
        <v>0</v>
      </c>
      <c r="I41" s="115"/>
      <c r="J41" s="115"/>
      <c r="K41" s="116">
        <f>IF($C$4="Attiecināmās izmaksas",IF('1a+c+n'!$Q41="A",'1a+c+n'!K41,0))</f>
        <v>0</v>
      </c>
      <c r="L41" s="65">
        <f>IF($C$4="Attiecināmās izmaksas",IF('1a+c+n'!$Q41="A",'1a+c+n'!L41,0))</f>
        <v>0</v>
      </c>
      <c r="M41" s="115">
        <f>IF($C$4="Attiecināmās izmaksas",IF('1a+c+n'!$Q41="A",'1a+c+n'!M41,0))</f>
        <v>0</v>
      </c>
      <c r="N41" s="115">
        <f>IF($C$4="Attiecināmās izmaksas",IF('1a+c+n'!$Q41="A",'1a+c+n'!N41,0))</f>
        <v>0</v>
      </c>
      <c r="O41" s="115">
        <f>IF($C$4="Attiecināmās izmaksas",IF('1a+c+n'!$Q41="A",'1a+c+n'!O41,0))</f>
        <v>0</v>
      </c>
      <c r="P41" s="116">
        <f>IF($C$4="Attiecināmās izmaksas",IF('1a+c+n'!$Q41="A",'1a+c+n'!P41,0))</f>
        <v>0</v>
      </c>
    </row>
    <row r="42" spans="1:16" ht="33.75" x14ac:dyDescent="0.2">
      <c r="A42" s="51">
        <f>IF(P42=0,0,IF(COUNTBLANK(P42)=1,0,COUNTA($P$14:P42)))</f>
        <v>0</v>
      </c>
      <c r="B42" s="24">
        <f>IF($C$4="Attiecināmās izmaksas",IF('1a+c+n'!$Q42="A",'1a+c+n'!B42,0))</f>
        <v>0</v>
      </c>
      <c r="C42" s="64" t="str">
        <f>IF($C$4="Attiecināmās izmaksas",IF('1a+c+n'!$Q42="A",'1a+c+n'!C42,0))</f>
        <v>Gatavs dekoratīvais silikona apmetums, graudu izmērs līdz 2,0mm, dekoratīvā virsma- biezpiens, ar pirmās kategorijas mehānisko izturību</v>
      </c>
      <c r="D42" s="24" t="str">
        <f>IF($C$4="Attiecināmās izmaksas",IF('1a+c+n'!$Q42="A",'1a+c+n'!D42,0))</f>
        <v>m2</v>
      </c>
      <c r="E42" s="46"/>
      <c r="F42" s="65"/>
      <c r="G42" s="115"/>
      <c r="H42" s="115">
        <f>IF($C$4="Attiecināmās izmaksas",IF('1a+c+n'!$Q42="A",'1a+c+n'!H42,0))</f>
        <v>0</v>
      </c>
      <c r="I42" s="115"/>
      <c r="J42" s="115"/>
      <c r="K42" s="116">
        <f>IF($C$4="Attiecināmās izmaksas",IF('1a+c+n'!$Q42="A",'1a+c+n'!K42,0))</f>
        <v>0</v>
      </c>
      <c r="L42" s="65">
        <f>IF($C$4="Attiecināmās izmaksas",IF('1a+c+n'!$Q42="A",'1a+c+n'!L42,0))</f>
        <v>0</v>
      </c>
      <c r="M42" s="115">
        <f>IF($C$4="Attiecināmās izmaksas",IF('1a+c+n'!$Q42="A",'1a+c+n'!M42,0))</f>
        <v>0</v>
      </c>
      <c r="N42" s="115">
        <f>IF($C$4="Attiecināmās izmaksas",IF('1a+c+n'!$Q42="A",'1a+c+n'!N42,0))</f>
        <v>0</v>
      </c>
      <c r="O42" s="115">
        <f>IF($C$4="Attiecināmās izmaksas",IF('1a+c+n'!$Q42="A",'1a+c+n'!O42,0))</f>
        <v>0</v>
      </c>
      <c r="P42" s="116">
        <f>IF($C$4="Attiecināmās izmaksas",IF('1a+c+n'!$Q42="A",'1a+c+n'!P42,0))</f>
        <v>0</v>
      </c>
    </row>
    <row r="43" spans="1:16" x14ac:dyDescent="0.2">
      <c r="A43" s="51">
        <f>IF(P43=0,0,IF(COUNTBLANK(P43)=1,0,COUNTA($P$14:P43)))</f>
        <v>0</v>
      </c>
      <c r="B43" s="24">
        <f>IF($C$4="Attiecināmās izmaksas",IF('1a+c+n'!$Q43="A",'1a+c+n'!B43,0))</f>
        <v>0</v>
      </c>
      <c r="C43" s="64" t="str">
        <f>IF($C$4="Attiecināmās izmaksas",IF('1a+c+n'!$Q43="A",'1a+c+n'!C43,0))</f>
        <v>Krāsošana 2x</v>
      </c>
      <c r="D43" s="24" t="str">
        <f>IF($C$4="Attiecināmās izmaksas",IF('1a+c+n'!$Q43="A",'1a+c+n'!D43,0))</f>
        <v>m2</v>
      </c>
      <c r="E43" s="46"/>
      <c r="F43" s="65"/>
      <c r="G43" s="115"/>
      <c r="H43" s="115">
        <f>IF($C$4="Attiecināmās izmaksas",IF('1a+c+n'!$Q43="A",'1a+c+n'!H43,0))</f>
        <v>0</v>
      </c>
      <c r="I43" s="115"/>
      <c r="J43" s="115"/>
      <c r="K43" s="116">
        <f>IF($C$4="Attiecināmās izmaksas",IF('1a+c+n'!$Q43="A",'1a+c+n'!K43,0))</f>
        <v>0</v>
      </c>
      <c r="L43" s="65">
        <f>IF($C$4="Attiecināmās izmaksas",IF('1a+c+n'!$Q43="A",'1a+c+n'!L43,0))</f>
        <v>0</v>
      </c>
      <c r="M43" s="115">
        <f>IF($C$4="Attiecināmās izmaksas",IF('1a+c+n'!$Q43="A",'1a+c+n'!M43,0))</f>
        <v>0</v>
      </c>
      <c r="N43" s="115">
        <f>IF($C$4="Attiecināmās izmaksas",IF('1a+c+n'!$Q43="A",'1a+c+n'!N43,0))</f>
        <v>0</v>
      </c>
      <c r="O43" s="115">
        <f>IF($C$4="Attiecināmās izmaksas",IF('1a+c+n'!$Q43="A",'1a+c+n'!O43,0))</f>
        <v>0</v>
      </c>
      <c r="P43" s="116">
        <f>IF($C$4="Attiecināmās izmaksas",IF('1a+c+n'!$Q43="A",'1a+c+n'!P43,0))</f>
        <v>0</v>
      </c>
    </row>
    <row r="44" spans="1:16" ht="22.5" x14ac:dyDescent="0.2">
      <c r="A44" s="51">
        <f>IF(P44=0,0,IF(COUNTBLANK(P44)=1,0,COUNTA($P$14:P44)))</f>
        <v>0</v>
      </c>
      <c r="B44" s="24">
        <f>IF($C$4="Attiecināmās izmaksas",IF('1a+c+n'!$Q44="A",'1a+c+n'!B44,0))</f>
        <v>0</v>
      </c>
      <c r="C44" s="64" t="str">
        <f>IF($C$4="Attiecināmās izmaksas",IF('1a+c+n'!$Q44="A",'1a+c+n'!C44,0))</f>
        <v>PVC cokola profils un stūra profils ar stikla šķiedras sietu un lāseni 150mm</v>
      </c>
      <c r="D44" s="24" t="str">
        <f>IF($C$4="Attiecināmās izmaksas",IF('1a+c+n'!$Q44="A",'1a+c+n'!D44,0))</f>
        <v>m</v>
      </c>
      <c r="E44" s="46"/>
      <c r="F44" s="65"/>
      <c r="G44" s="115"/>
      <c r="H44" s="115">
        <f>IF($C$4="Attiecināmās izmaksas",IF('1a+c+n'!$Q44="A",'1a+c+n'!H44,0))</f>
        <v>0</v>
      </c>
      <c r="I44" s="115"/>
      <c r="J44" s="115"/>
      <c r="K44" s="116">
        <f>IF($C$4="Attiecināmās izmaksas",IF('1a+c+n'!$Q44="A",'1a+c+n'!K44,0))</f>
        <v>0</v>
      </c>
      <c r="L44" s="65">
        <f>IF($C$4="Attiecināmās izmaksas",IF('1a+c+n'!$Q44="A",'1a+c+n'!L44,0))</f>
        <v>0</v>
      </c>
      <c r="M44" s="115">
        <f>IF($C$4="Attiecināmās izmaksas",IF('1a+c+n'!$Q44="A",'1a+c+n'!M44,0))</f>
        <v>0</v>
      </c>
      <c r="N44" s="115">
        <f>IF($C$4="Attiecināmās izmaksas",IF('1a+c+n'!$Q44="A",'1a+c+n'!N44,0))</f>
        <v>0</v>
      </c>
      <c r="O44" s="115">
        <f>IF($C$4="Attiecināmās izmaksas",IF('1a+c+n'!$Q44="A",'1a+c+n'!O44,0))</f>
        <v>0</v>
      </c>
      <c r="P44" s="116">
        <f>IF($C$4="Attiecināmās izmaksas",IF('1a+c+n'!$Q44="A",'1a+c+n'!P44,0))</f>
        <v>0</v>
      </c>
    </row>
    <row r="45" spans="1:16" x14ac:dyDescent="0.2">
      <c r="A45" s="51">
        <f>IF(P45=0,0,IF(COUNTBLANK(P45)=1,0,COUNTA($P$14:P45)))</f>
        <v>0</v>
      </c>
      <c r="B45" s="24">
        <f>IF($C$4="Attiecināmās izmaksas",IF('1a+c+n'!$Q45="A",'1a+c+n'!B45,0))</f>
        <v>0</v>
      </c>
      <c r="C45" s="64">
        <f>IF($C$4="Attiecināmās izmaksas",IF('1a+c+n'!$Q45="A",'1a+c+n'!C45,0))</f>
        <v>0</v>
      </c>
      <c r="D45" s="24">
        <f>IF($C$4="Attiecināmās izmaksas",IF('1a+c+n'!$Q45="A",'1a+c+n'!D45,0))</f>
        <v>0</v>
      </c>
      <c r="E45" s="46"/>
      <c r="F45" s="65"/>
      <c r="G45" s="115"/>
      <c r="H45" s="115">
        <f>IF($C$4="Attiecināmās izmaksas",IF('1a+c+n'!$Q45="A",'1a+c+n'!H45,0))</f>
        <v>0</v>
      </c>
      <c r="I45" s="115"/>
      <c r="J45" s="115"/>
      <c r="K45" s="116">
        <f>IF($C$4="Attiecināmās izmaksas",IF('1a+c+n'!$Q45="A",'1a+c+n'!K45,0))</f>
        <v>0</v>
      </c>
      <c r="L45" s="65">
        <f>IF($C$4="Attiecināmās izmaksas",IF('1a+c+n'!$Q45="A",'1a+c+n'!L45,0))</f>
        <v>0</v>
      </c>
      <c r="M45" s="115">
        <f>IF($C$4="Attiecināmās izmaksas",IF('1a+c+n'!$Q45="A",'1a+c+n'!M45,0))</f>
        <v>0</v>
      </c>
      <c r="N45" s="115">
        <f>IF($C$4="Attiecināmās izmaksas",IF('1a+c+n'!$Q45="A",'1a+c+n'!N45,0))</f>
        <v>0</v>
      </c>
      <c r="O45" s="115">
        <f>IF($C$4="Attiecināmās izmaksas",IF('1a+c+n'!$Q45="A",'1a+c+n'!O45,0))</f>
        <v>0</v>
      </c>
      <c r="P45" s="116">
        <f>IF($C$4="Attiecināmās izmaksas",IF('1a+c+n'!$Q45="A",'1a+c+n'!P45,0))</f>
        <v>0</v>
      </c>
    </row>
    <row r="46" spans="1:16" x14ac:dyDescent="0.2">
      <c r="A46" s="51">
        <f>IF(P46=0,0,IF(COUNTBLANK(P46)=1,0,COUNTA($P$14:P46)))</f>
        <v>0</v>
      </c>
      <c r="B46" s="24">
        <f>IF($C$4="Attiecināmās izmaksas",IF('1a+c+n'!$Q46="A",'1a+c+n'!B46,0))</f>
        <v>0</v>
      </c>
      <c r="C46" s="64">
        <f>IF($C$4="Attiecināmās izmaksas",IF('1a+c+n'!$Q46="A",'1a+c+n'!C46,0))</f>
        <v>0</v>
      </c>
      <c r="D46" s="24">
        <f>IF($C$4="Attiecināmās izmaksas",IF('1a+c+n'!$Q46="A",'1a+c+n'!D46,0))</f>
        <v>0</v>
      </c>
      <c r="E46" s="46"/>
      <c r="F46" s="65"/>
      <c r="G46" s="115"/>
      <c r="H46" s="115">
        <f>IF($C$4="Attiecināmās izmaksas",IF('1a+c+n'!$Q46="A",'1a+c+n'!H46,0))</f>
        <v>0</v>
      </c>
      <c r="I46" s="115"/>
      <c r="J46" s="115"/>
      <c r="K46" s="116">
        <f>IF($C$4="Attiecināmās izmaksas",IF('1a+c+n'!$Q46="A",'1a+c+n'!K46,0))</f>
        <v>0</v>
      </c>
      <c r="L46" s="65">
        <f>IF($C$4="Attiecināmās izmaksas",IF('1a+c+n'!$Q46="A",'1a+c+n'!L46,0))</f>
        <v>0</v>
      </c>
      <c r="M46" s="115">
        <f>IF($C$4="Attiecināmās izmaksas",IF('1a+c+n'!$Q46="A",'1a+c+n'!M46,0))</f>
        <v>0</v>
      </c>
      <c r="N46" s="115">
        <f>IF($C$4="Attiecināmās izmaksas",IF('1a+c+n'!$Q46="A",'1a+c+n'!N46,0))</f>
        <v>0</v>
      </c>
      <c r="O46" s="115">
        <f>IF($C$4="Attiecināmās izmaksas",IF('1a+c+n'!$Q46="A",'1a+c+n'!O46,0))</f>
        <v>0</v>
      </c>
      <c r="P46" s="116">
        <f>IF($C$4="Attiecināmās izmaksas",IF('1a+c+n'!$Q46="A",'1a+c+n'!P46,0))</f>
        <v>0</v>
      </c>
    </row>
    <row r="47" spans="1:16" ht="33.75" x14ac:dyDescent="0.2">
      <c r="A47" s="51">
        <f>IF(P47=0,0,IF(COUNTBLANK(P47)=1,0,COUNTA($P$14:P47)))</f>
        <v>0</v>
      </c>
      <c r="B47" s="24">
        <f>IF($C$4="Attiecināmās izmaksas",IF('1a+c+n'!$Q47="A",'1a+c+n'!B47,0))</f>
        <v>0</v>
      </c>
      <c r="C47" s="64" t="str">
        <f>IF($C$4="Attiecināmās izmaksas",IF('1a+c+n'!$Q47="A",'1a+c+n'!C47,0))</f>
        <v xml:space="preserve">Esošās koka konstrukciju dzīvokļu noliktavu pielāgošana, nostiprināšana, lai varētu izbūvēt griestu siltumizolāciju. </v>
      </c>
      <c r="D47" s="24" t="str">
        <f>IF($C$4="Attiecināmās izmaksas",IF('1a+c+n'!$Q47="A",'1a+c+n'!D47,0))</f>
        <v>kpl.</v>
      </c>
      <c r="E47" s="46"/>
      <c r="F47" s="65"/>
      <c r="G47" s="115"/>
      <c r="H47" s="115">
        <f>IF($C$4="Attiecināmās izmaksas",IF('1a+c+n'!$Q47="A",'1a+c+n'!H47,0))</f>
        <v>0</v>
      </c>
      <c r="I47" s="115"/>
      <c r="J47" s="115"/>
      <c r="K47" s="116">
        <f>IF($C$4="Attiecināmās izmaksas",IF('1a+c+n'!$Q47="A",'1a+c+n'!K47,0))</f>
        <v>0</v>
      </c>
      <c r="L47" s="65">
        <f>IF($C$4="Attiecināmās izmaksas",IF('1a+c+n'!$Q47="A",'1a+c+n'!L47,0))</f>
        <v>0</v>
      </c>
      <c r="M47" s="115">
        <f>IF($C$4="Attiecināmās izmaksas",IF('1a+c+n'!$Q47="A",'1a+c+n'!M47,0))</f>
        <v>0</v>
      </c>
      <c r="N47" s="115">
        <f>IF($C$4="Attiecināmās izmaksas",IF('1a+c+n'!$Q47="A",'1a+c+n'!N47,0))</f>
        <v>0</v>
      </c>
      <c r="O47" s="115">
        <f>IF($C$4="Attiecināmās izmaksas",IF('1a+c+n'!$Q47="A",'1a+c+n'!O47,0))</f>
        <v>0</v>
      </c>
      <c r="P47" s="116">
        <f>IF($C$4="Attiecināmās izmaksas",IF('1a+c+n'!$Q47="A",'1a+c+n'!P47,0))</f>
        <v>0</v>
      </c>
    </row>
    <row r="48" spans="1:16" x14ac:dyDescent="0.2">
      <c r="A48" s="51">
        <f>IF(P48=0,0,IF(COUNTBLANK(P48)=1,0,COUNTA($P$14:P48)))</f>
        <v>0</v>
      </c>
      <c r="B48" s="24">
        <f>IF($C$4="Attiecināmās izmaksas",IF('1a+c+n'!$Q48="A",'1a+c+n'!B48,0))</f>
        <v>0</v>
      </c>
      <c r="C48" s="64">
        <f>IF($C$4="Attiecināmās izmaksas",IF('1a+c+n'!$Q48="A",'1a+c+n'!C48,0))</f>
        <v>0</v>
      </c>
      <c r="D48" s="24">
        <f>IF($C$4="Attiecināmās izmaksas",IF('1a+c+n'!$Q48="A",'1a+c+n'!D48,0))</f>
        <v>0</v>
      </c>
      <c r="E48" s="46"/>
      <c r="F48" s="65"/>
      <c r="G48" s="115"/>
      <c r="H48" s="115">
        <f>IF($C$4="Attiecināmās izmaksas",IF('1a+c+n'!$Q48="A",'1a+c+n'!H48,0))</f>
        <v>0</v>
      </c>
      <c r="I48" s="115"/>
      <c r="J48" s="115"/>
      <c r="K48" s="116">
        <f>IF($C$4="Attiecināmās izmaksas",IF('1a+c+n'!$Q48="A",'1a+c+n'!K48,0))</f>
        <v>0</v>
      </c>
      <c r="L48" s="65">
        <f>IF($C$4="Attiecināmās izmaksas",IF('1a+c+n'!$Q48="A",'1a+c+n'!L48,0))</f>
        <v>0</v>
      </c>
      <c r="M48" s="115">
        <f>IF($C$4="Attiecināmās izmaksas",IF('1a+c+n'!$Q48="A",'1a+c+n'!M48,0))</f>
        <v>0</v>
      </c>
      <c r="N48" s="115">
        <f>IF($C$4="Attiecināmās izmaksas",IF('1a+c+n'!$Q48="A",'1a+c+n'!N48,0))</f>
        <v>0</v>
      </c>
      <c r="O48" s="115">
        <f>IF($C$4="Attiecināmās izmaksas",IF('1a+c+n'!$Q48="A",'1a+c+n'!O48,0))</f>
        <v>0</v>
      </c>
      <c r="P48" s="116">
        <f>IF($C$4="Attiecināmās izmaksas",IF('1a+c+n'!$Q48="A",'1a+c+n'!P48,0))</f>
        <v>0</v>
      </c>
    </row>
    <row r="49" spans="1:16" ht="22.5" x14ac:dyDescent="0.2">
      <c r="A49" s="51">
        <f>IF(P49=0,0,IF(COUNTBLANK(P49)=1,0,COUNTA($P$14:P49)))</f>
        <v>0</v>
      </c>
      <c r="B49" s="24">
        <f>IF($C$4="Attiecināmās izmaksas",IF('1a+c+n'!$Q49="A",'1a+c+n'!B49,0))</f>
        <v>0</v>
      </c>
      <c r="C49" s="64" t="str">
        <f>IF($C$4="Attiecināmās izmaksas",IF('1a+c+n'!$Q49="A",'1a+c+n'!C49,0))</f>
        <v>Aizmūrēt esošo nišu ar vieglbetona blokiem, veikt sienas apdari, špaktelēšanu, krāsošanu</v>
      </c>
      <c r="D49" s="24" t="str">
        <f>IF($C$4="Attiecināmās izmaksas",IF('1a+c+n'!$Q49="A",'1a+c+n'!D49,0))</f>
        <v>m2</v>
      </c>
      <c r="E49" s="46"/>
      <c r="F49" s="65"/>
      <c r="G49" s="115"/>
      <c r="H49" s="115">
        <f>IF($C$4="Attiecināmās izmaksas",IF('1a+c+n'!$Q49="A",'1a+c+n'!H49,0))</f>
        <v>0</v>
      </c>
      <c r="I49" s="115"/>
      <c r="J49" s="115"/>
      <c r="K49" s="116">
        <f>IF($C$4="Attiecināmās izmaksas",IF('1a+c+n'!$Q49="A",'1a+c+n'!K49,0))</f>
        <v>0</v>
      </c>
      <c r="L49" s="65">
        <f>IF($C$4="Attiecināmās izmaksas",IF('1a+c+n'!$Q49="A",'1a+c+n'!L49,0))</f>
        <v>0</v>
      </c>
      <c r="M49" s="115">
        <f>IF($C$4="Attiecināmās izmaksas",IF('1a+c+n'!$Q49="A",'1a+c+n'!M49,0))</f>
        <v>0</v>
      </c>
      <c r="N49" s="115">
        <f>IF($C$4="Attiecināmās izmaksas",IF('1a+c+n'!$Q49="A",'1a+c+n'!N49,0))</f>
        <v>0</v>
      </c>
      <c r="O49" s="115">
        <f>IF($C$4="Attiecināmās izmaksas",IF('1a+c+n'!$Q49="A",'1a+c+n'!O49,0))</f>
        <v>0</v>
      </c>
      <c r="P49" s="116">
        <f>IF($C$4="Attiecināmās izmaksas",IF('1a+c+n'!$Q49="A",'1a+c+n'!P49,0))</f>
        <v>0</v>
      </c>
    </row>
    <row r="50" spans="1:16" ht="33.75" x14ac:dyDescent="0.2">
      <c r="A50" s="51">
        <f>IF(P50=0,0,IF(COUNTBLANK(P50)=1,0,COUNTA($P$14:P50)))</f>
        <v>0</v>
      </c>
      <c r="B50" s="24">
        <f>IF($C$4="Attiecināmās izmaksas",IF('1a+c+n'!$Q50="A",'1a+c+n'!B50,0))</f>
        <v>0</v>
      </c>
      <c r="C50" s="64" t="str">
        <f>IF($C$4="Attiecināmās izmaksas",IF('1a+c+n'!$Q50="A",'1a+c+n'!C50,0))</f>
        <v>Iekšsienu siltinājums ar akmens vates fasādes plāksnēm (λ≤0,036 W/mK) b=50mm un armējošo kārtu (bez sienu krāsošanas).</v>
      </c>
      <c r="D50" s="24" t="str">
        <f>IF($C$4="Attiecināmās izmaksas",IF('1a+c+n'!$Q50="A",'1a+c+n'!D50,0))</f>
        <v>m2</v>
      </c>
      <c r="E50" s="46"/>
      <c r="F50" s="65"/>
      <c r="G50" s="115"/>
      <c r="H50" s="115">
        <f>IF($C$4="Attiecināmās izmaksas",IF('1a+c+n'!$Q50="A",'1a+c+n'!H50,0))</f>
        <v>0</v>
      </c>
      <c r="I50" s="115"/>
      <c r="J50" s="115"/>
      <c r="K50" s="116">
        <f>IF($C$4="Attiecināmās izmaksas",IF('1a+c+n'!$Q50="A",'1a+c+n'!K50,0))</f>
        <v>0</v>
      </c>
      <c r="L50" s="65">
        <f>IF($C$4="Attiecināmās izmaksas",IF('1a+c+n'!$Q50="A",'1a+c+n'!L50,0))</f>
        <v>0</v>
      </c>
      <c r="M50" s="115">
        <f>IF($C$4="Attiecināmās izmaksas",IF('1a+c+n'!$Q50="A",'1a+c+n'!M50,0))</f>
        <v>0</v>
      </c>
      <c r="N50" s="115">
        <f>IF($C$4="Attiecināmās izmaksas",IF('1a+c+n'!$Q50="A",'1a+c+n'!N50,0))</f>
        <v>0</v>
      </c>
      <c r="O50" s="115">
        <f>IF($C$4="Attiecināmās izmaksas",IF('1a+c+n'!$Q50="A",'1a+c+n'!O50,0))</f>
        <v>0</v>
      </c>
      <c r="P50" s="116">
        <f>IF($C$4="Attiecināmās izmaksas",IF('1a+c+n'!$Q50="A",'1a+c+n'!P50,0))</f>
        <v>0</v>
      </c>
    </row>
    <row r="51" spans="1:16" ht="78.75" x14ac:dyDescent="0.2">
      <c r="A51" s="51">
        <f>IF(P51=0,0,IF(COUNTBLANK(P51)=1,0,COUNTA($P$14:P51)))</f>
        <v>0</v>
      </c>
      <c r="B51" s="24">
        <f>IF($C$4="Attiecināmās izmaksas",IF('1a+c+n'!$Q51="A",'1a+c+n'!B51,0))</f>
        <v>0</v>
      </c>
      <c r="C51" s="64" t="str">
        <f>IF($C$4="Attiecināmās izmaksas",IF('1a+c+n'!$Q51="A",'1a+c+n'!C51,0))</f>
        <v>Siltināšana ar putupolistirolu EPS 100   (KOEF. λ ≤ 0.038 W/(m•K)) - 100mm vai ekvivalentu. Putupolistirolu virsmu apstrādāt ar armējošo kārtu. Nodrošināt, lai visās pieslēguma vietās - sienas, inženierkomunikāciju zonas, izolācija būtu apstrādāta ar armējošo slāni. Vietās, kur to tehniksi nav iespējams izdarīt, pielietot akmensvati.</v>
      </c>
      <c r="D51" s="24" t="str">
        <f>IF($C$4="Attiecināmās izmaksas",IF('1a+c+n'!$Q51="A",'1a+c+n'!D51,0))</f>
        <v>m2</v>
      </c>
      <c r="E51" s="46"/>
      <c r="F51" s="65"/>
      <c r="G51" s="115"/>
      <c r="H51" s="115">
        <f>IF($C$4="Attiecināmās izmaksas",IF('1a+c+n'!$Q51="A",'1a+c+n'!H51,0))</f>
        <v>0</v>
      </c>
      <c r="I51" s="115"/>
      <c r="J51" s="115"/>
      <c r="K51" s="116">
        <f>IF($C$4="Attiecināmās izmaksas",IF('1a+c+n'!$Q51="A",'1a+c+n'!K51,0))</f>
        <v>0</v>
      </c>
      <c r="L51" s="65">
        <f>IF($C$4="Attiecināmās izmaksas",IF('1a+c+n'!$Q51="A",'1a+c+n'!L51,0))</f>
        <v>0</v>
      </c>
      <c r="M51" s="115">
        <f>IF($C$4="Attiecināmās izmaksas",IF('1a+c+n'!$Q51="A",'1a+c+n'!M51,0))</f>
        <v>0</v>
      </c>
      <c r="N51" s="115">
        <f>IF($C$4="Attiecināmās izmaksas",IF('1a+c+n'!$Q51="A",'1a+c+n'!N51,0))</f>
        <v>0</v>
      </c>
      <c r="O51" s="115">
        <f>IF($C$4="Attiecināmās izmaksas",IF('1a+c+n'!$Q51="A",'1a+c+n'!O51,0))</f>
        <v>0</v>
      </c>
      <c r="P51" s="116">
        <f>IF($C$4="Attiecināmās izmaksas",IF('1a+c+n'!$Q51="A",'1a+c+n'!P51,0))</f>
        <v>0</v>
      </c>
    </row>
    <row r="52" spans="1:16" x14ac:dyDescent="0.2">
      <c r="A52" s="51">
        <f>IF(P52=0,0,IF(COUNTBLANK(P52)=1,0,COUNTA($P$14:P52)))</f>
        <v>0</v>
      </c>
      <c r="B52" s="24">
        <f>IF($C$4="Attiecināmās izmaksas",IF('1a+c+n'!$Q52="A",'1a+c+n'!B52,0))</f>
        <v>0</v>
      </c>
      <c r="C52" s="64">
        <f>IF($C$4="Attiecināmās izmaksas",IF('1a+c+n'!$Q52="A",'1a+c+n'!C52,0))</f>
        <v>0</v>
      </c>
      <c r="D52" s="24">
        <f>IF($C$4="Attiecināmās izmaksas",IF('1a+c+n'!$Q52="A",'1a+c+n'!D52,0))</f>
        <v>0</v>
      </c>
      <c r="E52" s="46"/>
      <c r="F52" s="65"/>
      <c r="G52" s="115"/>
      <c r="H52" s="115">
        <f>IF($C$4="Attiecināmās izmaksas",IF('1a+c+n'!$Q52="A",'1a+c+n'!H52,0))</f>
        <v>0</v>
      </c>
      <c r="I52" s="115"/>
      <c r="J52" s="115"/>
      <c r="K52" s="116">
        <f>IF($C$4="Attiecināmās izmaksas",IF('1a+c+n'!$Q52="A",'1a+c+n'!K52,0))</f>
        <v>0</v>
      </c>
      <c r="L52" s="65">
        <f>IF($C$4="Attiecināmās izmaksas",IF('1a+c+n'!$Q52="A",'1a+c+n'!L52,0))</f>
        <v>0</v>
      </c>
      <c r="M52" s="115">
        <f>IF($C$4="Attiecināmās izmaksas",IF('1a+c+n'!$Q52="A",'1a+c+n'!M52,0))</f>
        <v>0</v>
      </c>
      <c r="N52" s="115">
        <f>IF($C$4="Attiecināmās izmaksas",IF('1a+c+n'!$Q52="A",'1a+c+n'!N52,0))</f>
        <v>0</v>
      </c>
      <c r="O52" s="115">
        <f>IF($C$4="Attiecināmās izmaksas",IF('1a+c+n'!$Q52="A",'1a+c+n'!O52,0))</f>
        <v>0</v>
      </c>
      <c r="P52" s="116">
        <f>IF($C$4="Attiecināmās izmaksas",IF('1a+c+n'!$Q52="A",'1a+c+n'!P52,0))</f>
        <v>0</v>
      </c>
    </row>
    <row r="53" spans="1:16" x14ac:dyDescent="0.2">
      <c r="A53" s="51">
        <f>IF(P53=0,0,IF(COUNTBLANK(P53)=1,0,COUNTA($P$14:P53)))</f>
        <v>0</v>
      </c>
      <c r="B53" s="24">
        <f>IF($C$4="Attiecināmās izmaksas",IF('1a+c+n'!$Q53="A",'1a+c+n'!B53,0))</f>
        <v>0</v>
      </c>
      <c r="C53" s="64" t="str">
        <f>IF($C$4="Attiecināmās izmaksas",IF('1a+c+n'!$Q53="A",'1a+c+n'!C53,0))</f>
        <v>Ārsienu virsmas līdzināšana un gruntēšana</v>
      </c>
      <c r="D53" s="24" t="str">
        <f>IF($C$4="Attiecināmās izmaksas",IF('1a+c+n'!$Q53="A",'1a+c+n'!D53,0))</f>
        <v>m2</v>
      </c>
      <c r="E53" s="46"/>
      <c r="F53" s="65"/>
      <c r="G53" s="115"/>
      <c r="H53" s="115">
        <f>IF($C$4="Attiecināmās izmaksas",IF('1a+c+n'!$Q53="A",'1a+c+n'!H53,0))</f>
        <v>0</v>
      </c>
      <c r="I53" s="115"/>
      <c r="J53" s="115"/>
      <c r="K53" s="116">
        <f>IF($C$4="Attiecināmās izmaksas",IF('1a+c+n'!$Q53="A",'1a+c+n'!K53,0))</f>
        <v>0</v>
      </c>
      <c r="L53" s="65">
        <f>IF($C$4="Attiecināmās izmaksas",IF('1a+c+n'!$Q53="A",'1a+c+n'!L53,0))</f>
        <v>0</v>
      </c>
      <c r="M53" s="115">
        <f>IF($C$4="Attiecināmās izmaksas",IF('1a+c+n'!$Q53="A",'1a+c+n'!M53,0))</f>
        <v>0</v>
      </c>
      <c r="N53" s="115">
        <f>IF($C$4="Attiecināmās izmaksas",IF('1a+c+n'!$Q53="A",'1a+c+n'!N53,0))</f>
        <v>0</v>
      </c>
      <c r="O53" s="115">
        <f>IF($C$4="Attiecināmās izmaksas",IF('1a+c+n'!$Q53="A",'1a+c+n'!O53,0))</f>
        <v>0</v>
      </c>
      <c r="P53" s="116">
        <f>IF($C$4="Attiecināmās izmaksas",IF('1a+c+n'!$Q53="A",'1a+c+n'!P53,0))</f>
        <v>0</v>
      </c>
    </row>
    <row r="54" spans="1:16" ht="33.75" x14ac:dyDescent="0.2">
      <c r="A54" s="51">
        <f>IF(P54=0,0,IF(COUNTBLANK(P54)=1,0,COUNTA($P$14:P54)))</f>
        <v>0</v>
      </c>
      <c r="B54" s="24">
        <f>IF($C$4="Attiecināmās izmaksas",IF('1a+c+n'!$Q54="A",'1a+c+n'!B54,0))</f>
        <v>0</v>
      </c>
      <c r="C54" s="64" t="str">
        <f>IF($C$4="Attiecināmās izmaksas",IF('1a+c+n'!$Q54="A",'1a+c+n'!C54,0))</f>
        <v xml:space="preserve"> Ārsienas siltināšana ar Rockwool FrontRock MAX E akmensvati 150mm  (λ≤0,036 W/mK) vai ekvivalentu uz līmjavas kārtas, iesk.stiprinājumus</v>
      </c>
      <c r="D54" s="24" t="str">
        <f>IF($C$4="Attiecināmās izmaksas",IF('1a+c+n'!$Q54="A",'1a+c+n'!D54,0))</f>
        <v>m2</v>
      </c>
      <c r="E54" s="46"/>
      <c r="F54" s="65"/>
      <c r="G54" s="115"/>
      <c r="H54" s="115">
        <f>IF($C$4="Attiecināmās izmaksas",IF('1a+c+n'!$Q54="A",'1a+c+n'!H54,0))</f>
        <v>0</v>
      </c>
      <c r="I54" s="115"/>
      <c r="J54" s="115"/>
      <c r="K54" s="116">
        <f>IF($C$4="Attiecināmās izmaksas",IF('1a+c+n'!$Q54="A",'1a+c+n'!K54,0))</f>
        <v>0</v>
      </c>
      <c r="L54" s="65">
        <f>IF($C$4="Attiecināmās izmaksas",IF('1a+c+n'!$Q54="A",'1a+c+n'!L54,0))</f>
        <v>0</v>
      </c>
      <c r="M54" s="115">
        <f>IF($C$4="Attiecināmās izmaksas",IF('1a+c+n'!$Q54="A",'1a+c+n'!M54,0))</f>
        <v>0</v>
      </c>
      <c r="N54" s="115">
        <f>IF($C$4="Attiecināmās izmaksas",IF('1a+c+n'!$Q54="A",'1a+c+n'!N54,0))</f>
        <v>0</v>
      </c>
      <c r="O54" s="115">
        <f>IF($C$4="Attiecināmās izmaksas",IF('1a+c+n'!$Q54="A",'1a+c+n'!O54,0))</f>
        <v>0</v>
      </c>
      <c r="P54" s="116">
        <f>IF($C$4="Attiecināmās izmaksas",IF('1a+c+n'!$Q54="A",'1a+c+n'!P54,0))</f>
        <v>0</v>
      </c>
    </row>
    <row r="55" spans="1:16" ht="33.75" x14ac:dyDescent="0.2">
      <c r="A55" s="51">
        <f>IF(P55=0,0,IF(COUNTBLANK(P55)=1,0,COUNTA($P$14:P55)))</f>
        <v>0</v>
      </c>
      <c r="B55" s="24">
        <f>IF($C$4="Attiecināmās izmaksas",IF('1a+c+n'!$Q55="A",'1a+c+n'!B55,0))</f>
        <v>0</v>
      </c>
      <c r="C55" s="64" t="str">
        <f>IF($C$4="Attiecināmās izmaksas",IF('1a+c+n'!$Q55="A",'1a+c+n'!C55,0))</f>
        <v>Ārsienas siltināšana ar Rockwool FrontRock MAX E akmensvati 50mm  (λ≤0,036 W/mK) vai ekvivalentu uz līmjavas kārtas, iesk.stiprinājumus</v>
      </c>
      <c r="D55" s="24" t="str">
        <f>IF($C$4="Attiecināmās izmaksas",IF('1a+c+n'!$Q55="A",'1a+c+n'!D55,0))</f>
        <v>m2</v>
      </c>
      <c r="E55" s="46"/>
      <c r="F55" s="65"/>
      <c r="G55" s="115"/>
      <c r="H55" s="115">
        <f>IF($C$4="Attiecināmās izmaksas",IF('1a+c+n'!$Q55="A",'1a+c+n'!H55,0))</f>
        <v>0</v>
      </c>
      <c r="I55" s="115"/>
      <c r="J55" s="115"/>
      <c r="K55" s="116">
        <f>IF($C$4="Attiecināmās izmaksas",IF('1a+c+n'!$Q55="A",'1a+c+n'!K55,0))</f>
        <v>0</v>
      </c>
      <c r="L55" s="65">
        <f>IF($C$4="Attiecināmās izmaksas",IF('1a+c+n'!$Q55="A",'1a+c+n'!L55,0))</f>
        <v>0</v>
      </c>
      <c r="M55" s="115">
        <f>IF($C$4="Attiecināmās izmaksas",IF('1a+c+n'!$Q55="A",'1a+c+n'!M55,0))</f>
        <v>0</v>
      </c>
      <c r="N55" s="115">
        <f>IF($C$4="Attiecināmās izmaksas",IF('1a+c+n'!$Q55="A",'1a+c+n'!N55,0))</f>
        <v>0</v>
      </c>
      <c r="O55" s="115">
        <f>IF($C$4="Attiecināmās izmaksas",IF('1a+c+n'!$Q55="A",'1a+c+n'!O55,0))</f>
        <v>0</v>
      </c>
      <c r="P55" s="116">
        <f>IF($C$4="Attiecināmās izmaksas",IF('1a+c+n'!$Q55="A",'1a+c+n'!P55,0))</f>
        <v>0</v>
      </c>
    </row>
    <row r="56" spans="1:16" x14ac:dyDescent="0.2">
      <c r="A56" s="51">
        <f>IF(P56=0,0,IF(COUNTBLANK(P56)=1,0,COUNTA($P$14:P56)))</f>
        <v>0</v>
      </c>
      <c r="B56" s="24">
        <f>IF($C$4="Attiecināmās izmaksas",IF('1a+c+n'!$Q56="A",'1a+c+n'!B56,0))</f>
        <v>0</v>
      </c>
      <c r="C56" s="64" t="str">
        <f>IF($C$4="Attiecināmās izmaksas",IF('1a+c+n'!$Q56="A",'1a+c+n'!C56,0))</f>
        <v>Stiklašķiedras armējošais siets uz līmjavas kārtas</v>
      </c>
      <c r="D56" s="24" t="str">
        <f>IF($C$4="Attiecināmās izmaksas",IF('1a+c+n'!$Q56="A",'1a+c+n'!D56,0))</f>
        <v>m2</v>
      </c>
      <c r="E56" s="46"/>
      <c r="F56" s="65"/>
      <c r="G56" s="115"/>
      <c r="H56" s="115">
        <f>IF($C$4="Attiecināmās izmaksas",IF('1a+c+n'!$Q56="A",'1a+c+n'!H56,0))</f>
        <v>0</v>
      </c>
      <c r="I56" s="115"/>
      <c r="J56" s="115"/>
      <c r="K56" s="116">
        <f>IF($C$4="Attiecināmās izmaksas",IF('1a+c+n'!$Q56="A",'1a+c+n'!K56,0))</f>
        <v>0</v>
      </c>
      <c r="L56" s="65">
        <f>IF($C$4="Attiecināmās izmaksas",IF('1a+c+n'!$Q56="A",'1a+c+n'!L56,0))</f>
        <v>0</v>
      </c>
      <c r="M56" s="115">
        <f>IF($C$4="Attiecināmās izmaksas",IF('1a+c+n'!$Q56="A",'1a+c+n'!M56,0))</f>
        <v>0</v>
      </c>
      <c r="N56" s="115">
        <f>IF($C$4="Attiecināmās izmaksas",IF('1a+c+n'!$Q56="A",'1a+c+n'!N56,0))</f>
        <v>0</v>
      </c>
      <c r="O56" s="115">
        <f>IF($C$4="Attiecināmās izmaksas",IF('1a+c+n'!$Q56="A",'1a+c+n'!O56,0))</f>
        <v>0</v>
      </c>
      <c r="P56" s="116">
        <f>IF($C$4="Attiecināmās izmaksas",IF('1a+c+n'!$Q56="A",'1a+c+n'!P56,0))</f>
        <v>0</v>
      </c>
    </row>
    <row r="57" spans="1:16" ht="33.75" x14ac:dyDescent="0.2">
      <c r="A57" s="51">
        <f>IF(P57=0,0,IF(COUNTBLANK(P57)=1,0,COUNTA($P$14:P57)))</f>
        <v>0</v>
      </c>
      <c r="B57" s="24">
        <f>IF($C$4="Attiecināmās izmaksas",IF('1a+c+n'!$Q57="A",'1a+c+n'!B57,0))</f>
        <v>0</v>
      </c>
      <c r="C57" s="64" t="str">
        <f>IF($C$4="Attiecināmās izmaksas",IF('1a+c+n'!$Q57="A",'1a+c+n'!C57,0))</f>
        <v>Gatavais dekoratīvais silikona apmetums, graudu izmērs līdz 2.0mm, dekoratīvā virsma- biezpiens ar otrās kategorijas mahānisko izturību</v>
      </c>
      <c r="D57" s="24" t="str">
        <f>IF($C$4="Attiecināmās izmaksas",IF('1a+c+n'!$Q57="A",'1a+c+n'!D57,0))</f>
        <v>m2</v>
      </c>
      <c r="E57" s="46"/>
      <c r="F57" s="65"/>
      <c r="G57" s="115"/>
      <c r="H57" s="115">
        <f>IF($C$4="Attiecināmās izmaksas",IF('1a+c+n'!$Q57="A",'1a+c+n'!H57,0))</f>
        <v>0</v>
      </c>
      <c r="I57" s="115"/>
      <c r="J57" s="115"/>
      <c r="K57" s="116">
        <f>IF($C$4="Attiecināmās izmaksas",IF('1a+c+n'!$Q57="A",'1a+c+n'!K57,0))</f>
        <v>0</v>
      </c>
      <c r="L57" s="65">
        <f>IF($C$4="Attiecināmās izmaksas",IF('1a+c+n'!$Q57="A",'1a+c+n'!L57,0))</f>
        <v>0</v>
      </c>
      <c r="M57" s="115">
        <f>IF($C$4="Attiecināmās izmaksas",IF('1a+c+n'!$Q57="A",'1a+c+n'!M57,0))</f>
        <v>0</v>
      </c>
      <c r="N57" s="115">
        <f>IF($C$4="Attiecināmās izmaksas",IF('1a+c+n'!$Q57="A",'1a+c+n'!N57,0))</f>
        <v>0</v>
      </c>
      <c r="O57" s="115">
        <f>IF($C$4="Attiecināmās izmaksas",IF('1a+c+n'!$Q57="A",'1a+c+n'!O57,0))</f>
        <v>0</v>
      </c>
      <c r="P57" s="116">
        <f>IF($C$4="Attiecināmās izmaksas",IF('1a+c+n'!$Q57="A",'1a+c+n'!P57,0))</f>
        <v>0</v>
      </c>
    </row>
    <row r="58" spans="1:16" ht="33.75" x14ac:dyDescent="0.2">
      <c r="A58" s="51">
        <f>IF(P58=0,0,IF(COUNTBLANK(P58)=1,0,COUNTA($P$14:P58)))</f>
        <v>0</v>
      </c>
      <c r="B58" s="24">
        <f>IF($C$4="Attiecināmās izmaksas",IF('1a+c+n'!$Q58="A",'1a+c+n'!B58,0))</f>
        <v>0</v>
      </c>
      <c r="C58" s="64" t="str">
        <f>IF($C$4="Attiecināmās izmaksas",IF('1a+c+n'!$Q58="A",'1a+c+n'!C58,0))</f>
        <v>Gatavais dekoratīvais silikona apmetums, graudu izmērs līdz 2.0mm, dekoratīvā virsma- biezpiens ar pirmās kategorijas mahānisko izturību</v>
      </c>
      <c r="D58" s="24" t="str">
        <f>IF($C$4="Attiecināmās izmaksas",IF('1a+c+n'!$Q58="A",'1a+c+n'!D58,0))</f>
        <v>m2</v>
      </c>
      <c r="E58" s="46"/>
      <c r="F58" s="65"/>
      <c r="G58" s="115"/>
      <c r="H58" s="115">
        <f>IF($C$4="Attiecināmās izmaksas",IF('1a+c+n'!$Q58="A",'1a+c+n'!H58,0))</f>
        <v>0</v>
      </c>
      <c r="I58" s="115"/>
      <c r="J58" s="115"/>
      <c r="K58" s="116">
        <f>IF($C$4="Attiecināmās izmaksas",IF('1a+c+n'!$Q58="A",'1a+c+n'!K58,0))</f>
        <v>0</v>
      </c>
      <c r="L58" s="65">
        <f>IF($C$4="Attiecināmās izmaksas",IF('1a+c+n'!$Q58="A",'1a+c+n'!L58,0))</f>
        <v>0</v>
      </c>
      <c r="M58" s="115">
        <f>IF($C$4="Attiecināmās izmaksas",IF('1a+c+n'!$Q58="A",'1a+c+n'!M58,0))</f>
        <v>0</v>
      </c>
      <c r="N58" s="115">
        <f>IF($C$4="Attiecināmās izmaksas",IF('1a+c+n'!$Q58="A",'1a+c+n'!N58,0))</f>
        <v>0</v>
      </c>
      <c r="O58" s="115">
        <f>IF($C$4="Attiecināmās izmaksas",IF('1a+c+n'!$Q58="A",'1a+c+n'!O58,0))</f>
        <v>0</v>
      </c>
      <c r="P58" s="116">
        <f>IF($C$4="Attiecināmās izmaksas",IF('1a+c+n'!$Q58="A",'1a+c+n'!P58,0))</f>
        <v>0</v>
      </c>
    </row>
    <row r="59" spans="1:16" x14ac:dyDescent="0.2">
      <c r="A59" s="51">
        <f>IF(P59=0,0,IF(COUNTBLANK(P59)=1,0,COUNTA($P$14:P59)))</f>
        <v>0</v>
      </c>
      <c r="B59" s="24">
        <f>IF($C$4="Attiecināmās izmaksas",IF('1a+c+n'!$Q59="A",'1a+c+n'!B59,0))</f>
        <v>0</v>
      </c>
      <c r="C59" s="64">
        <f>IF($C$4="Attiecināmās izmaksas",IF('1a+c+n'!$Q59="A",'1a+c+n'!C59,0))</f>
        <v>0</v>
      </c>
      <c r="D59" s="24">
        <f>IF($C$4="Attiecināmās izmaksas",IF('1a+c+n'!$Q59="A",'1a+c+n'!D59,0))</f>
        <v>0</v>
      </c>
      <c r="E59" s="46"/>
      <c r="F59" s="65"/>
      <c r="G59" s="115"/>
      <c r="H59" s="115">
        <f>IF($C$4="Attiecināmās izmaksas",IF('1a+c+n'!$Q59="A",'1a+c+n'!H59,0))</f>
        <v>0</v>
      </c>
      <c r="I59" s="115"/>
      <c r="J59" s="115"/>
      <c r="K59" s="116">
        <f>IF($C$4="Attiecināmās izmaksas",IF('1a+c+n'!$Q59="A",'1a+c+n'!K59,0))</f>
        <v>0</v>
      </c>
      <c r="L59" s="65">
        <f>IF($C$4="Attiecināmās izmaksas",IF('1a+c+n'!$Q59="A",'1a+c+n'!L59,0))</f>
        <v>0</v>
      </c>
      <c r="M59" s="115">
        <f>IF($C$4="Attiecināmās izmaksas",IF('1a+c+n'!$Q59="A",'1a+c+n'!M59,0))</f>
        <v>0</v>
      </c>
      <c r="N59" s="115">
        <f>IF($C$4="Attiecināmās izmaksas",IF('1a+c+n'!$Q59="A",'1a+c+n'!N59,0))</f>
        <v>0</v>
      </c>
      <c r="O59" s="115">
        <f>IF($C$4="Attiecināmās izmaksas",IF('1a+c+n'!$Q59="A",'1a+c+n'!O59,0))</f>
        <v>0</v>
      </c>
      <c r="P59" s="116">
        <f>IF($C$4="Attiecināmās izmaksas",IF('1a+c+n'!$Q59="A",'1a+c+n'!P59,0))</f>
        <v>0</v>
      </c>
    </row>
    <row r="60" spans="1:16" ht="22.5" x14ac:dyDescent="0.2">
      <c r="A60" s="51">
        <f>IF(P60=0,0,IF(COUNTBLANK(P60)=1,0,COUNTA($P$14:P60)))</f>
        <v>0</v>
      </c>
      <c r="B60" s="24">
        <f>IF($C$4="Attiecināmās izmaksas",IF('1a+c+n'!$Q60="A",'1a+c+n'!B60,0))</f>
        <v>0</v>
      </c>
      <c r="C60" s="64" t="str">
        <f>IF($C$4="Attiecināmās izmaksas",IF('1a+c+n'!$Q60="A",'1a+c+n'!C60,0))</f>
        <v>Logu un durvju ailu virsmas līdzināšana un gruntēšana</v>
      </c>
      <c r="D60" s="24" t="str">
        <f>IF($C$4="Attiecināmās izmaksas",IF('1a+c+n'!$Q60="A",'1a+c+n'!D60,0))</f>
        <v>m2</v>
      </c>
      <c r="E60" s="46"/>
      <c r="F60" s="65"/>
      <c r="G60" s="115"/>
      <c r="H60" s="115">
        <f>IF($C$4="Attiecināmās izmaksas",IF('1a+c+n'!$Q60="A",'1a+c+n'!H60,0))</f>
        <v>0</v>
      </c>
      <c r="I60" s="115"/>
      <c r="J60" s="115"/>
      <c r="K60" s="116">
        <f>IF($C$4="Attiecināmās izmaksas",IF('1a+c+n'!$Q60="A",'1a+c+n'!K60,0))</f>
        <v>0</v>
      </c>
      <c r="L60" s="65">
        <f>IF($C$4="Attiecināmās izmaksas",IF('1a+c+n'!$Q60="A",'1a+c+n'!L60,0))</f>
        <v>0</v>
      </c>
      <c r="M60" s="115">
        <f>IF($C$4="Attiecināmās izmaksas",IF('1a+c+n'!$Q60="A",'1a+c+n'!M60,0))</f>
        <v>0</v>
      </c>
      <c r="N60" s="115">
        <f>IF($C$4="Attiecināmās izmaksas",IF('1a+c+n'!$Q60="A",'1a+c+n'!N60,0))</f>
        <v>0</v>
      </c>
      <c r="O60" s="115">
        <f>IF($C$4="Attiecināmās izmaksas",IF('1a+c+n'!$Q60="A",'1a+c+n'!O60,0))</f>
        <v>0</v>
      </c>
      <c r="P60" s="116">
        <f>IF($C$4="Attiecināmās izmaksas",IF('1a+c+n'!$Q60="A",'1a+c+n'!P60,0))</f>
        <v>0</v>
      </c>
    </row>
    <row r="61" spans="1:16" ht="45" x14ac:dyDescent="0.2">
      <c r="A61" s="51">
        <f>IF(P61=0,0,IF(COUNTBLANK(P61)=1,0,COUNTA($P$14:P61)))</f>
        <v>0</v>
      </c>
      <c r="B61" s="24">
        <f>IF($C$4="Attiecināmās izmaksas",IF('1a+c+n'!$Q61="A",'1a+c+n'!B61,0))</f>
        <v>0</v>
      </c>
      <c r="C61" s="64" t="str">
        <f>IF($C$4="Attiecināmās izmaksas",IF('1a+c+n'!$Q61="A",'1a+c+n'!C61,0))</f>
        <v>Logailas siltinašana ar akmens vates siltumizolāciju Rockwool FRONTROCK S (KOEF. λ ≤ 0.038 W/(m•K)), vai ekvivalentu - 20…50mm uz līmjavas kārtas, iesk.stiprinājumus</v>
      </c>
      <c r="D61" s="24" t="str">
        <f>IF($C$4="Attiecināmās izmaksas",IF('1a+c+n'!$Q61="A",'1a+c+n'!D61,0))</f>
        <v>m2</v>
      </c>
      <c r="E61" s="46"/>
      <c r="F61" s="65"/>
      <c r="G61" s="115"/>
      <c r="H61" s="115">
        <f>IF($C$4="Attiecināmās izmaksas",IF('1a+c+n'!$Q61="A",'1a+c+n'!H61,0))</f>
        <v>0</v>
      </c>
      <c r="I61" s="115"/>
      <c r="J61" s="115"/>
      <c r="K61" s="116">
        <f>IF($C$4="Attiecināmās izmaksas",IF('1a+c+n'!$Q61="A",'1a+c+n'!K61,0))</f>
        <v>0</v>
      </c>
      <c r="L61" s="65">
        <f>IF($C$4="Attiecināmās izmaksas",IF('1a+c+n'!$Q61="A",'1a+c+n'!L61,0))</f>
        <v>0</v>
      </c>
      <c r="M61" s="115">
        <f>IF($C$4="Attiecināmās izmaksas",IF('1a+c+n'!$Q61="A",'1a+c+n'!M61,0))</f>
        <v>0</v>
      </c>
      <c r="N61" s="115">
        <f>IF($C$4="Attiecināmās izmaksas",IF('1a+c+n'!$Q61="A",'1a+c+n'!N61,0))</f>
        <v>0</v>
      </c>
      <c r="O61" s="115">
        <f>IF($C$4="Attiecināmās izmaksas",IF('1a+c+n'!$Q61="A",'1a+c+n'!O61,0))</f>
        <v>0</v>
      </c>
      <c r="P61" s="116">
        <f>IF($C$4="Attiecināmās izmaksas",IF('1a+c+n'!$Q61="A",'1a+c+n'!P61,0))</f>
        <v>0</v>
      </c>
    </row>
    <row r="62" spans="1:16" x14ac:dyDescent="0.2">
      <c r="A62" s="51">
        <f>IF(P62=0,0,IF(COUNTBLANK(P62)=1,0,COUNTA($P$14:P62)))</f>
        <v>0</v>
      </c>
      <c r="B62" s="24">
        <f>IF($C$4="Attiecināmās izmaksas",IF('1a+c+n'!$Q62="A",'1a+c+n'!B62,0))</f>
        <v>0</v>
      </c>
      <c r="C62" s="64" t="str">
        <f>IF($C$4="Attiecināmās izmaksas",IF('1a+c+n'!$Q62="A",'1a+c+n'!C62,0))</f>
        <v>Stūra profils PVC ar lāseni virs logiem</v>
      </c>
      <c r="D62" s="24" t="str">
        <f>IF($C$4="Attiecināmās izmaksas",IF('1a+c+n'!$Q62="A",'1a+c+n'!D62,0))</f>
        <v>m</v>
      </c>
      <c r="E62" s="46"/>
      <c r="F62" s="65"/>
      <c r="G62" s="115"/>
      <c r="H62" s="115">
        <f>IF($C$4="Attiecināmās izmaksas",IF('1a+c+n'!$Q62="A",'1a+c+n'!H62,0))</f>
        <v>0</v>
      </c>
      <c r="I62" s="115"/>
      <c r="J62" s="115"/>
      <c r="K62" s="116">
        <f>IF($C$4="Attiecināmās izmaksas",IF('1a+c+n'!$Q62="A",'1a+c+n'!K62,0))</f>
        <v>0</v>
      </c>
      <c r="L62" s="65">
        <f>IF($C$4="Attiecināmās izmaksas",IF('1a+c+n'!$Q62="A",'1a+c+n'!L62,0))</f>
        <v>0</v>
      </c>
      <c r="M62" s="115">
        <f>IF($C$4="Attiecināmās izmaksas",IF('1a+c+n'!$Q62="A",'1a+c+n'!M62,0))</f>
        <v>0</v>
      </c>
      <c r="N62" s="115">
        <f>IF($C$4="Attiecināmās izmaksas",IF('1a+c+n'!$Q62="A",'1a+c+n'!N62,0))</f>
        <v>0</v>
      </c>
      <c r="O62" s="115">
        <f>IF($C$4="Attiecināmās izmaksas",IF('1a+c+n'!$Q62="A",'1a+c+n'!O62,0))</f>
        <v>0</v>
      </c>
      <c r="P62" s="116">
        <f>IF($C$4="Attiecināmās izmaksas",IF('1a+c+n'!$Q62="A",'1a+c+n'!P62,0))</f>
        <v>0</v>
      </c>
    </row>
    <row r="63" spans="1:16" x14ac:dyDescent="0.2">
      <c r="A63" s="51">
        <f>IF(P63=0,0,IF(COUNTBLANK(P63)=1,0,COUNTA($P$14:P63)))</f>
        <v>0</v>
      </c>
      <c r="B63" s="24">
        <f>IF($C$4="Attiecināmās izmaksas",IF('1a+c+n'!$Q63="A",'1a+c+n'!B63,0))</f>
        <v>0</v>
      </c>
      <c r="C63" s="64" t="str">
        <f>IF($C$4="Attiecināmās izmaksas",IF('1a+c+n'!$Q63="A",'1a+c+n'!C63,0))</f>
        <v>Stiklašķiedras armējošais siets uz līmjavas kārtas</v>
      </c>
      <c r="D63" s="24" t="str">
        <f>IF($C$4="Attiecināmās izmaksas",IF('1a+c+n'!$Q63="A",'1a+c+n'!D63,0))</f>
        <v>m2</v>
      </c>
      <c r="E63" s="46"/>
      <c r="F63" s="65"/>
      <c r="G63" s="115"/>
      <c r="H63" s="115">
        <f>IF($C$4="Attiecināmās izmaksas",IF('1a+c+n'!$Q63="A",'1a+c+n'!H63,0))</f>
        <v>0</v>
      </c>
      <c r="I63" s="115"/>
      <c r="J63" s="115"/>
      <c r="K63" s="116">
        <f>IF($C$4="Attiecināmās izmaksas",IF('1a+c+n'!$Q63="A",'1a+c+n'!K63,0))</f>
        <v>0</v>
      </c>
      <c r="L63" s="65">
        <f>IF($C$4="Attiecināmās izmaksas",IF('1a+c+n'!$Q63="A",'1a+c+n'!L63,0))</f>
        <v>0</v>
      </c>
      <c r="M63" s="115">
        <f>IF($C$4="Attiecināmās izmaksas",IF('1a+c+n'!$Q63="A",'1a+c+n'!M63,0))</f>
        <v>0</v>
      </c>
      <c r="N63" s="115">
        <f>IF($C$4="Attiecināmās izmaksas",IF('1a+c+n'!$Q63="A",'1a+c+n'!N63,0))</f>
        <v>0</v>
      </c>
      <c r="O63" s="115">
        <f>IF($C$4="Attiecināmās izmaksas",IF('1a+c+n'!$Q63="A",'1a+c+n'!O63,0))</f>
        <v>0</v>
      </c>
      <c r="P63" s="116">
        <f>IF($C$4="Attiecināmās izmaksas",IF('1a+c+n'!$Q63="A",'1a+c+n'!P63,0))</f>
        <v>0</v>
      </c>
    </row>
    <row r="64" spans="1:16" ht="33.75" x14ac:dyDescent="0.2">
      <c r="A64" s="51">
        <f>IF(P64=0,0,IF(COUNTBLANK(P64)=1,0,COUNTA($P$14:P64)))</f>
        <v>0</v>
      </c>
      <c r="B64" s="24">
        <f>IF($C$4="Attiecināmās izmaksas",IF('1a+c+n'!$Q64="A",'1a+c+n'!B64,0))</f>
        <v>0</v>
      </c>
      <c r="C64" s="64" t="str">
        <f>IF($C$4="Attiecināmās izmaksas",IF('1a+c+n'!$Q64="A",'1a+c+n'!C64,0))</f>
        <v>Gatavais dekoratīvais silikona apmetums, graudu izmērs līdz 2.0mm, dekoratīvā virsma- biezpiens ar otrās kategorijas mahānisko izturību</v>
      </c>
      <c r="D64" s="24" t="str">
        <f>IF($C$4="Attiecināmās izmaksas",IF('1a+c+n'!$Q64="A",'1a+c+n'!D64,0))</f>
        <v>m2</v>
      </c>
      <c r="E64" s="46"/>
      <c r="F64" s="65"/>
      <c r="G64" s="115"/>
      <c r="H64" s="115">
        <f>IF($C$4="Attiecināmās izmaksas",IF('1a+c+n'!$Q64="A",'1a+c+n'!H64,0))</f>
        <v>0</v>
      </c>
      <c r="I64" s="115"/>
      <c r="J64" s="115"/>
      <c r="K64" s="116">
        <f>IF($C$4="Attiecināmās izmaksas",IF('1a+c+n'!$Q64="A",'1a+c+n'!K64,0))</f>
        <v>0</v>
      </c>
      <c r="L64" s="65">
        <f>IF($C$4="Attiecināmās izmaksas",IF('1a+c+n'!$Q64="A",'1a+c+n'!L64,0))</f>
        <v>0</v>
      </c>
      <c r="M64" s="115">
        <f>IF($C$4="Attiecināmās izmaksas",IF('1a+c+n'!$Q64="A",'1a+c+n'!M64,0))</f>
        <v>0</v>
      </c>
      <c r="N64" s="115">
        <f>IF($C$4="Attiecināmās izmaksas",IF('1a+c+n'!$Q64="A",'1a+c+n'!N64,0))</f>
        <v>0</v>
      </c>
      <c r="O64" s="115">
        <f>IF($C$4="Attiecināmās izmaksas",IF('1a+c+n'!$Q64="A",'1a+c+n'!O64,0))</f>
        <v>0</v>
      </c>
      <c r="P64" s="116">
        <f>IF($C$4="Attiecināmās izmaksas",IF('1a+c+n'!$Q64="A",'1a+c+n'!P64,0))</f>
        <v>0</v>
      </c>
    </row>
    <row r="65" spans="1:16" x14ac:dyDescent="0.2">
      <c r="A65" s="51">
        <f>IF(P65=0,0,IF(COUNTBLANK(P65)=1,0,COUNTA($P$14:P65)))</f>
        <v>0</v>
      </c>
      <c r="B65" s="24">
        <f>IF($C$4="Attiecināmās izmaksas",IF('1a+c+n'!$Q65="A",'1a+c+n'!B65,0))</f>
        <v>0</v>
      </c>
      <c r="C65" s="64">
        <f>IF($C$4="Attiecināmās izmaksas",IF('1a+c+n'!$Q65="A",'1a+c+n'!C65,0))</f>
        <v>0</v>
      </c>
      <c r="D65" s="24">
        <f>IF($C$4="Attiecināmās izmaksas",IF('1a+c+n'!$Q65="A",'1a+c+n'!D65,0))</f>
        <v>0</v>
      </c>
      <c r="E65" s="46"/>
      <c r="F65" s="65"/>
      <c r="G65" s="115"/>
      <c r="H65" s="115">
        <f>IF($C$4="Attiecināmās izmaksas",IF('1a+c+n'!$Q65="A",'1a+c+n'!H65,0))</f>
        <v>0</v>
      </c>
      <c r="I65" s="115"/>
      <c r="J65" s="115"/>
      <c r="K65" s="116">
        <f>IF($C$4="Attiecināmās izmaksas",IF('1a+c+n'!$Q65="A",'1a+c+n'!K65,0))</f>
        <v>0</v>
      </c>
      <c r="L65" s="65">
        <f>IF($C$4="Attiecināmās izmaksas",IF('1a+c+n'!$Q65="A",'1a+c+n'!L65,0))</f>
        <v>0</v>
      </c>
      <c r="M65" s="115">
        <f>IF($C$4="Attiecināmās izmaksas",IF('1a+c+n'!$Q65="A",'1a+c+n'!M65,0))</f>
        <v>0</v>
      </c>
      <c r="N65" s="115">
        <f>IF($C$4="Attiecināmās izmaksas",IF('1a+c+n'!$Q65="A",'1a+c+n'!N65,0))</f>
        <v>0</v>
      </c>
      <c r="O65" s="115">
        <f>IF($C$4="Attiecināmās izmaksas",IF('1a+c+n'!$Q65="A",'1a+c+n'!O65,0))</f>
        <v>0</v>
      </c>
      <c r="P65" s="116">
        <f>IF($C$4="Attiecināmās izmaksas",IF('1a+c+n'!$Q65="A",'1a+c+n'!P65,0))</f>
        <v>0</v>
      </c>
    </row>
    <row r="66" spans="1:16" ht="45" x14ac:dyDescent="0.2">
      <c r="A66" s="51">
        <f>IF(P66=0,0,IF(COUNTBLANK(P66)=1,0,COUNTA($P$14:P66)))</f>
        <v>0</v>
      </c>
      <c r="B66" s="24">
        <f>IF($C$4="Attiecināmās izmaksas",IF('1a+c+n'!$Q66="A",'1a+c+n'!B66,0))</f>
        <v>0</v>
      </c>
      <c r="C66" s="64" t="str">
        <f>IF($C$4="Attiecināmās izmaksas",IF('1a+c+n'!$Q66="A",'1a+c+n'!C66,0))</f>
        <v>PVC konstrukcijas logs ar trīsstiklu paketi un stikla selektīvo pārklājumu LF-1 2200x1400(h)mm, U≤1.1(W/(m2*K)) iesk.furnitūru, hidroizolācijas lentu un tvaika izolācijas lentu, sask.ar specifikāciju</v>
      </c>
      <c r="D66" s="24" t="str">
        <f>IF($C$4="Attiecināmās izmaksas",IF('1a+c+n'!$Q66="A",'1a+c+n'!D66,0))</f>
        <v>kpl.</v>
      </c>
      <c r="E66" s="46"/>
      <c r="F66" s="65"/>
      <c r="G66" s="115"/>
      <c r="H66" s="115">
        <f>IF($C$4="Attiecināmās izmaksas",IF('1a+c+n'!$Q66="A",'1a+c+n'!H66,0))</f>
        <v>0</v>
      </c>
      <c r="I66" s="115"/>
      <c r="J66" s="115"/>
      <c r="K66" s="116">
        <f>IF($C$4="Attiecināmās izmaksas",IF('1a+c+n'!$Q66="A",'1a+c+n'!K66,0))</f>
        <v>0</v>
      </c>
      <c r="L66" s="65">
        <f>IF($C$4="Attiecināmās izmaksas",IF('1a+c+n'!$Q66="A",'1a+c+n'!L66,0))</f>
        <v>0</v>
      </c>
      <c r="M66" s="115">
        <f>IF($C$4="Attiecināmās izmaksas",IF('1a+c+n'!$Q66="A",'1a+c+n'!M66,0))</f>
        <v>0</v>
      </c>
      <c r="N66" s="115">
        <f>IF($C$4="Attiecināmās izmaksas",IF('1a+c+n'!$Q66="A",'1a+c+n'!N66,0))</f>
        <v>0</v>
      </c>
      <c r="O66" s="115">
        <f>IF($C$4="Attiecināmās izmaksas",IF('1a+c+n'!$Q66="A",'1a+c+n'!O66,0))</f>
        <v>0</v>
      </c>
      <c r="P66" s="116">
        <f>IF($C$4="Attiecināmās izmaksas",IF('1a+c+n'!$Q66="A",'1a+c+n'!P66,0))</f>
        <v>0</v>
      </c>
    </row>
    <row r="67" spans="1:16" ht="45" x14ac:dyDescent="0.2">
      <c r="A67" s="51">
        <f>IF(P67=0,0,IF(COUNTBLANK(P67)=1,0,COUNTA($P$14:P67)))</f>
        <v>0</v>
      </c>
      <c r="B67" s="24">
        <f>IF($C$4="Attiecināmās izmaksas",IF('1a+c+n'!$Q67="A",'1a+c+n'!B67,0))</f>
        <v>0</v>
      </c>
      <c r="C67" s="64" t="str">
        <f>IF($C$4="Attiecināmās izmaksas",IF('1a+c+n'!$Q67="A",'1a+c+n'!C67,0))</f>
        <v>PVC konstrukcijas logs ar trīsstiklu paketi un stikla selektīvo pārklājumu LF-2 800x1400(h)mm, U≤1.1(W/(m2*K)) iesk.furnitūru, hidroizolācijas lentu un tvaika izolācijas lentu, sask.ar specifikāciju</v>
      </c>
      <c r="D67" s="24" t="str">
        <f>IF($C$4="Attiecināmās izmaksas",IF('1a+c+n'!$Q67="A",'1a+c+n'!D67,0))</f>
        <v>kpl.</v>
      </c>
      <c r="E67" s="46"/>
      <c r="F67" s="65"/>
      <c r="G67" s="115"/>
      <c r="H67" s="115">
        <f>IF($C$4="Attiecināmās izmaksas",IF('1a+c+n'!$Q67="A",'1a+c+n'!H67,0))</f>
        <v>0</v>
      </c>
      <c r="I67" s="115"/>
      <c r="J67" s="115"/>
      <c r="K67" s="116">
        <f>IF($C$4="Attiecināmās izmaksas",IF('1a+c+n'!$Q67="A",'1a+c+n'!K67,0))</f>
        <v>0</v>
      </c>
      <c r="L67" s="65">
        <f>IF($C$4="Attiecināmās izmaksas",IF('1a+c+n'!$Q67="A",'1a+c+n'!L67,0))</f>
        <v>0</v>
      </c>
      <c r="M67" s="115">
        <f>IF($C$4="Attiecināmās izmaksas",IF('1a+c+n'!$Q67="A",'1a+c+n'!M67,0))</f>
        <v>0</v>
      </c>
      <c r="N67" s="115">
        <f>IF($C$4="Attiecināmās izmaksas",IF('1a+c+n'!$Q67="A",'1a+c+n'!N67,0))</f>
        <v>0</v>
      </c>
      <c r="O67" s="115">
        <f>IF($C$4="Attiecināmās izmaksas",IF('1a+c+n'!$Q67="A",'1a+c+n'!O67,0))</f>
        <v>0</v>
      </c>
      <c r="P67" s="116">
        <f>IF($C$4="Attiecināmās izmaksas",IF('1a+c+n'!$Q67="A",'1a+c+n'!P67,0))</f>
        <v>0</v>
      </c>
    </row>
    <row r="68" spans="1:16" ht="45" x14ac:dyDescent="0.2">
      <c r="A68" s="51">
        <f>IF(P68=0,0,IF(COUNTBLANK(P68)=1,0,COUNTA($P$14:P68)))</f>
        <v>0</v>
      </c>
      <c r="B68" s="24">
        <f>IF($C$4="Attiecināmās izmaksas",IF('1a+c+n'!$Q68="A",'1a+c+n'!B68,0))</f>
        <v>0</v>
      </c>
      <c r="C68" s="64" t="str">
        <f>IF($C$4="Attiecināmās izmaksas",IF('1a+c+n'!$Q68="A",'1a+c+n'!C68,0))</f>
        <v>PVC konstrukcijas logs ar trīsstiklu paketi un stikla selektīvo pārklājumu LF-3 1700x2150(h)mm, U≤1.1(W/(m2*K)) iesk.furnitūru, hidroizolācijas lentu un tvaika izolācijas lentu, sask.ar specifikāciju</v>
      </c>
      <c r="D68" s="24" t="str">
        <f>IF($C$4="Attiecināmās izmaksas",IF('1a+c+n'!$Q68="A",'1a+c+n'!D68,0))</f>
        <v>kpl.</v>
      </c>
      <c r="E68" s="46"/>
      <c r="F68" s="65"/>
      <c r="G68" s="115"/>
      <c r="H68" s="115">
        <f>IF($C$4="Attiecināmās izmaksas",IF('1a+c+n'!$Q68="A",'1a+c+n'!H68,0))</f>
        <v>0</v>
      </c>
      <c r="I68" s="115"/>
      <c r="J68" s="115"/>
      <c r="K68" s="116">
        <f>IF($C$4="Attiecināmās izmaksas",IF('1a+c+n'!$Q68="A",'1a+c+n'!K68,0))</f>
        <v>0</v>
      </c>
      <c r="L68" s="65">
        <f>IF($C$4="Attiecināmās izmaksas",IF('1a+c+n'!$Q68="A",'1a+c+n'!L68,0))</f>
        <v>0</v>
      </c>
      <c r="M68" s="115">
        <f>IF($C$4="Attiecināmās izmaksas",IF('1a+c+n'!$Q68="A",'1a+c+n'!M68,0))</f>
        <v>0</v>
      </c>
      <c r="N68" s="115">
        <f>IF($C$4="Attiecināmās izmaksas",IF('1a+c+n'!$Q68="A",'1a+c+n'!N68,0))</f>
        <v>0</v>
      </c>
      <c r="O68" s="115">
        <f>IF($C$4="Attiecināmās izmaksas",IF('1a+c+n'!$Q68="A",'1a+c+n'!O68,0))</f>
        <v>0</v>
      </c>
      <c r="P68" s="116">
        <f>IF($C$4="Attiecināmās izmaksas",IF('1a+c+n'!$Q68="A",'1a+c+n'!P68,0))</f>
        <v>0</v>
      </c>
    </row>
    <row r="69" spans="1:16" ht="45" x14ac:dyDescent="0.2">
      <c r="A69" s="51">
        <f>IF(P69=0,0,IF(COUNTBLANK(P69)=1,0,COUNTA($P$14:P69)))</f>
        <v>0</v>
      </c>
      <c r="B69" s="24">
        <f>IF($C$4="Attiecināmās izmaksas",IF('1a+c+n'!$Q69="A",'1a+c+n'!B69,0))</f>
        <v>0</v>
      </c>
      <c r="C69" s="64" t="str">
        <f>IF($C$4="Attiecināmās izmaksas",IF('1a+c+n'!$Q69="A",'1a+c+n'!C69,0))</f>
        <v>Esošs PVC konstrukcijas logs LF-3.1 1700x2150(h)mm, blīvgumiju nomaiņa un esošā atvēršanas mehānisma apkope un regulēšana, sask.ar specifikāciju</v>
      </c>
      <c r="D69" s="24" t="str">
        <f>IF($C$4="Attiecināmās izmaksas",IF('1a+c+n'!$Q69="A",'1a+c+n'!D69,0))</f>
        <v>kpl.</v>
      </c>
      <c r="E69" s="46"/>
      <c r="F69" s="65"/>
      <c r="G69" s="115"/>
      <c r="H69" s="115">
        <f>IF($C$4="Attiecināmās izmaksas",IF('1a+c+n'!$Q69="A",'1a+c+n'!H69,0))</f>
        <v>0</v>
      </c>
      <c r="I69" s="115"/>
      <c r="J69" s="115"/>
      <c r="K69" s="116">
        <f>IF($C$4="Attiecināmās izmaksas",IF('1a+c+n'!$Q69="A",'1a+c+n'!K69,0))</f>
        <v>0</v>
      </c>
      <c r="L69" s="65">
        <f>IF($C$4="Attiecināmās izmaksas",IF('1a+c+n'!$Q69="A",'1a+c+n'!L69,0))</f>
        <v>0</v>
      </c>
      <c r="M69" s="115">
        <f>IF($C$4="Attiecināmās izmaksas",IF('1a+c+n'!$Q69="A",'1a+c+n'!M69,0))</f>
        <v>0</v>
      </c>
      <c r="N69" s="115">
        <f>IF($C$4="Attiecināmās izmaksas",IF('1a+c+n'!$Q69="A",'1a+c+n'!N69,0))</f>
        <v>0</v>
      </c>
      <c r="O69" s="115">
        <f>IF($C$4="Attiecināmās izmaksas",IF('1a+c+n'!$Q69="A",'1a+c+n'!O69,0))</f>
        <v>0</v>
      </c>
      <c r="P69" s="116">
        <f>IF($C$4="Attiecināmās izmaksas",IF('1a+c+n'!$Q69="A",'1a+c+n'!P69,0))</f>
        <v>0</v>
      </c>
    </row>
    <row r="70" spans="1:16" ht="45" x14ac:dyDescent="0.2">
      <c r="A70" s="51">
        <f>IF(P70=0,0,IF(COUNTBLANK(P70)=1,0,COUNTA($P$14:P70)))</f>
        <v>0</v>
      </c>
      <c r="B70" s="24">
        <f>IF($C$4="Attiecināmās izmaksas",IF('1a+c+n'!$Q70="A",'1a+c+n'!B70,0))</f>
        <v>0</v>
      </c>
      <c r="C70" s="64" t="str">
        <f>IF($C$4="Attiecināmās izmaksas",IF('1a+c+n'!$Q70="A",'1a+c+n'!C70,0))</f>
        <v>PVC konstrukcijas logs ar trīsstiklu paketi un stikla selektīvo pārklājumu LF-4 1500x600(h)mm, U≤1.1(W/(m2*K)) iesk.furnitūru, hidroizolācijas lentu un tvaika izolācijas lentu, sask.ar specifikāciju</v>
      </c>
      <c r="D70" s="24" t="str">
        <f>IF($C$4="Attiecināmās izmaksas",IF('1a+c+n'!$Q70="A",'1a+c+n'!D70,0))</f>
        <v>kpl.</v>
      </c>
      <c r="E70" s="46"/>
      <c r="F70" s="65"/>
      <c r="G70" s="115"/>
      <c r="H70" s="115">
        <f>IF($C$4="Attiecināmās izmaksas",IF('1a+c+n'!$Q70="A",'1a+c+n'!H70,0))</f>
        <v>0</v>
      </c>
      <c r="I70" s="115"/>
      <c r="J70" s="115"/>
      <c r="K70" s="116">
        <f>IF($C$4="Attiecināmās izmaksas",IF('1a+c+n'!$Q70="A",'1a+c+n'!K70,0))</f>
        <v>0</v>
      </c>
      <c r="L70" s="65">
        <f>IF($C$4="Attiecināmās izmaksas",IF('1a+c+n'!$Q70="A",'1a+c+n'!L70,0))</f>
        <v>0</v>
      </c>
      <c r="M70" s="115">
        <f>IF($C$4="Attiecināmās izmaksas",IF('1a+c+n'!$Q70="A",'1a+c+n'!M70,0))</f>
        <v>0</v>
      </c>
      <c r="N70" s="115">
        <f>IF($C$4="Attiecināmās izmaksas",IF('1a+c+n'!$Q70="A",'1a+c+n'!N70,0))</f>
        <v>0</v>
      </c>
      <c r="O70" s="115">
        <f>IF($C$4="Attiecināmās izmaksas",IF('1a+c+n'!$Q70="A",'1a+c+n'!O70,0))</f>
        <v>0</v>
      </c>
      <c r="P70" s="116">
        <f>IF($C$4="Attiecināmās izmaksas",IF('1a+c+n'!$Q70="A",'1a+c+n'!P70,0))</f>
        <v>0</v>
      </c>
    </row>
    <row r="71" spans="1:16" ht="22.5" x14ac:dyDescent="0.2">
      <c r="A71" s="51">
        <f>IF(P71=0,0,IF(COUNTBLANK(P71)=1,0,COUNTA($P$14:P71)))</f>
        <v>0</v>
      </c>
      <c r="B71" s="24">
        <f>IF($C$4="Attiecināmās izmaksas",IF('1a+c+n'!$Q71="A",'1a+c+n'!B71,0))</f>
        <v>0</v>
      </c>
      <c r="C71" s="64" t="str">
        <f>IF($C$4="Attiecināmās izmaksas",IF('1a+c+n'!$Q71="A",'1a+c+n'!C71,0))</f>
        <v xml:space="preserve">Pieplūdes pašregulējošās sistēmas "AERECO EMM" vai ekvivalentas uzstādīšana </v>
      </c>
      <c r="D71" s="24" t="str">
        <f>IF($C$4="Attiecināmās izmaksas",IF('1a+c+n'!$Q71="A",'1a+c+n'!D71,0))</f>
        <v>kpl.</v>
      </c>
      <c r="E71" s="46"/>
      <c r="F71" s="65"/>
      <c r="G71" s="115"/>
      <c r="H71" s="115">
        <f>IF($C$4="Attiecināmās izmaksas",IF('1a+c+n'!$Q71="A",'1a+c+n'!H71,0))</f>
        <v>0</v>
      </c>
      <c r="I71" s="115"/>
      <c r="J71" s="115"/>
      <c r="K71" s="116">
        <f>IF($C$4="Attiecināmās izmaksas",IF('1a+c+n'!$Q71="A",'1a+c+n'!K71,0))</f>
        <v>0</v>
      </c>
      <c r="L71" s="65">
        <f>IF($C$4="Attiecināmās izmaksas",IF('1a+c+n'!$Q71="A",'1a+c+n'!L71,0))</f>
        <v>0</v>
      </c>
      <c r="M71" s="115">
        <f>IF($C$4="Attiecināmās izmaksas",IF('1a+c+n'!$Q71="A",'1a+c+n'!M71,0))</f>
        <v>0</v>
      </c>
      <c r="N71" s="115">
        <f>IF($C$4="Attiecināmās izmaksas",IF('1a+c+n'!$Q71="A",'1a+c+n'!N71,0))</f>
        <v>0</v>
      </c>
      <c r="O71" s="115">
        <f>IF($C$4="Attiecināmās izmaksas",IF('1a+c+n'!$Q71="A",'1a+c+n'!O71,0))</f>
        <v>0</v>
      </c>
      <c r="P71" s="116">
        <f>IF($C$4="Attiecināmās izmaksas",IF('1a+c+n'!$Q71="A",'1a+c+n'!P71,0))</f>
        <v>0</v>
      </c>
    </row>
    <row r="72" spans="1:16" x14ac:dyDescent="0.2">
      <c r="A72" s="51">
        <f>IF(P72=0,0,IF(COUNTBLANK(P72)=1,0,COUNTA($P$14:P72)))</f>
        <v>0</v>
      </c>
      <c r="B72" s="24">
        <f>IF($C$4="Attiecināmās izmaksas",IF('1a+c+n'!$Q72="A",'1a+c+n'!B72,0))</f>
        <v>0</v>
      </c>
      <c r="C72" s="64" t="str">
        <f>IF($C$4="Attiecināmās izmaksas",IF('1a+c+n'!$Q72="A",'1a+c+n'!C72,0))</f>
        <v>Metāla restes uzstādīšana R-1 d250mm</v>
      </c>
      <c r="D72" s="24" t="str">
        <f>IF($C$4="Attiecināmās izmaksas",IF('1a+c+n'!$Q72="A",'1a+c+n'!D72,0))</f>
        <v>gb.</v>
      </c>
      <c r="E72" s="46"/>
      <c r="F72" s="65"/>
      <c r="G72" s="115"/>
      <c r="H72" s="115">
        <f>IF($C$4="Attiecināmās izmaksas",IF('1a+c+n'!$Q72="A",'1a+c+n'!H72,0))</f>
        <v>0</v>
      </c>
      <c r="I72" s="115"/>
      <c r="J72" s="115"/>
      <c r="K72" s="116">
        <f>IF($C$4="Attiecināmās izmaksas",IF('1a+c+n'!$Q72="A",'1a+c+n'!K72,0))</f>
        <v>0</v>
      </c>
      <c r="L72" s="65">
        <f>IF($C$4="Attiecināmās izmaksas",IF('1a+c+n'!$Q72="A",'1a+c+n'!L72,0))</f>
        <v>0</v>
      </c>
      <c r="M72" s="115">
        <f>IF($C$4="Attiecināmās izmaksas",IF('1a+c+n'!$Q72="A",'1a+c+n'!M72,0))</f>
        <v>0</v>
      </c>
      <c r="N72" s="115">
        <f>IF($C$4="Attiecināmās izmaksas",IF('1a+c+n'!$Q72="A",'1a+c+n'!N72,0))</f>
        <v>0</v>
      </c>
      <c r="O72" s="115">
        <f>IF($C$4="Attiecināmās izmaksas",IF('1a+c+n'!$Q72="A",'1a+c+n'!O72,0))</f>
        <v>0</v>
      </c>
      <c r="P72" s="116">
        <f>IF($C$4="Attiecināmās izmaksas",IF('1a+c+n'!$Q72="A",'1a+c+n'!P72,0))</f>
        <v>0</v>
      </c>
    </row>
    <row r="73" spans="1:16" x14ac:dyDescent="0.2">
      <c r="A73" s="51">
        <f>IF(P73=0,0,IF(COUNTBLANK(P73)=1,0,COUNTA($P$14:P73)))</f>
        <v>0</v>
      </c>
      <c r="B73" s="24">
        <f>IF($C$4="Attiecināmās izmaksas",IF('1a+c+n'!$Q73="A",'1a+c+n'!B73,0))</f>
        <v>0</v>
      </c>
      <c r="C73" s="64" t="str">
        <f>IF($C$4="Attiecināmās izmaksas",IF('1a+c+n'!$Q73="A",'1a+c+n'!C73,0))</f>
        <v>Metāla restes uzstādīšana R-2 250x900mm</v>
      </c>
      <c r="D73" s="24" t="str">
        <f>IF($C$4="Attiecināmās izmaksas",IF('1a+c+n'!$Q73="A",'1a+c+n'!D73,0))</f>
        <v>gb.</v>
      </c>
      <c r="E73" s="46"/>
      <c r="F73" s="65"/>
      <c r="G73" s="115"/>
      <c r="H73" s="115">
        <f>IF($C$4="Attiecināmās izmaksas",IF('1a+c+n'!$Q73="A",'1a+c+n'!H73,0))</f>
        <v>0</v>
      </c>
      <c r="I73" s="115"/>
      <c r="J73" s="115"/>
      <c r="K73" s="116">
        <f>IF($C$4="Attiecināmās izmaksas",IF('1a+c+n'!$Q73="A",'1a+c+n'!K73,0))</f>
        <v>0</v>
      </c>
      <c r="L73" s="65">
        <f>IF($C$4="Attiecināmās izmaksas",IF('1a+c+n'!$Q73="A",'1a+c+n'!L73,0))</f>
        <v>0</v>
      </c>
      <c r="M73" s="115">
        <f>IF($C$4="Attiecināmās izmaksas",IF('1a+c+n'!$Q73="A",'1a+c+n'!M73,0))</f>
        <v>0</v>
      </c>
      <c r="N73" s="115">
        <f>IF($C$4="Attiecināmās izmaksas",IF('1a+c+n'!$Q73="A",'1a+c+n'!N73,0))</f>
        <v>0</v>
      </c>
      <c r="O73" s="115">
        <f>IF($C$4="Attiecināmās izmaksas",IF('1a+c+n'!$Q73="A",'1a+c+n'!O73,0))</f>
        <v>0</v>
      </c>
      <c r="P73" s="116">
        <f>IF($C$4="Attiecināmās izmaksas",IF('1a+c+n'!$Q73="A",'1a+c+n'!P73,0))</f>
        <v>0</v>
      </c>
    </row>
    <row r="74" spans="1:16" ht="33.75" x14ac:dyDescent="0.2">
      <c r="A74" s="51">
        <f>IF(P74=0,0,IF(COUNTBLANK(P74)=1,0,COUNTA($P$14:P74)))</f>
        <v>0</v>
      </c>
      <c r="B74" s="24">
        <f>IF($C$4="Attiecināmās izmaksas",IF('1a+c+n'!$Q74="A",'1a+c+n'!B74,0))</f>
        <v>0</v>
      </c>
      <c r="C74" s="64" t="str">
        <f>IF($C$4="Attiecināmās izmaksas",IF('1a+c+n'!$Q74="A",'1a+c+n'!C74,0))</f>
        <v>Siltinātas metāla konstrukcijas durvis DF-1 1150x2100(h)mm, U≤1.8(W/(m2*K)) iesk.furnitūru sask.ar specifikāciju</v>
      </c>
      <c r="D74" s="24" t="str">
        <f>IF($C$4="Attiecināmās izmaksas",IF('1a+c+n'!$Q74="A",'1a+c+n'!D74,0))</f>
        <v>kpl.</v>
      </c>
      <c r="E74" s="46"/>
      <c r="F74" s="65"/>
      <c r="G74" s="115"/>
      <c r="H74" s="115">
        <f>IF($C$4="Attiecināmās izmaksas",IF('1a+c+n'!$Q74="A",'1a+c+n'!H74,0))</f>
        <v>0</v>
      </c>
      <c r="I74" s="115"/>
      <c r="J74" s="115"/>
      <c r="K74" s="116">
        <f>IF($C$4="Attiecināmās izmaksas",IF('1a+c+n'!$Q74="A",'1a+c+n'!K74,0))</f>
        <v>0</v>
      </c>
      <c r="L74" s="65">
        <f>IF($C$4="Attiecināmās izmaksas",IF('1a+c+n'!$Q74="A",'1a+c+n'!L74,0))</f>
        <v>0</v>
      </c>
      <c r="M74" s="115">
        <f>IF($C$4="Attiecināmās izmaksas",IF('1a+c+n'!$Q74="A",'1a+c+n'!M74,0))</f>
        <v>0</v>
      </c>
      <c r="N74" s="115">
        <f>IF($C$4="Attiecināmās izmaksas",IF('1a+c+n'!$Q74="A",'1a+c+n'!N74,0))</f>
        <v>0</v>
      </c>
      <c r="O74" s="115">
        <f>IF($C$4="Attiecināmās izmaksas",IF('1a+c+n'!$Q74="A",'1a+c+n'!O74,0))</f>
        <v>0</v>
      </c>
      <c r="P74" s="116">
        <f>IF($C$4="Attiecināmās izmaksas",IF('1a+c+n'!$Q74="A",'1a+c+n'!P74,0))</f>
        <v>0</v>
      </c>
    </row>
    <row r="75" spans="1:16" ht="33.75" x14ac:dyDescent="0.2">
      <c r="A75" s="51">
        <f>IF(P75=0,0,IF(COUNTBLANK(P75)=1,0,COUNTA($P$14:P75)))</f>
        <v>0</v>
      </c>
      <c r="B75" s="24">
        <f>IF($C$4="Attiecināmās izmaksas",IF('1a+c+n'!$Q75="A",'1a+c+n'!B75,0))</f>
        <v>0</v>
      </c>
      <c r="C75" s="64" t="str">
        <f>IF($C$4="Attiecināmās izmaksas",IF('1a+c+n'!$Q75="A",'1a+c+n'!C75,0))</f>
        <v>Siltinātas metāla konstrukcijas durvis DF-2 1050x2100*(h)mm, U≤1.8(W/(m2*K)), Ugunsdrošās durvis EI30 iesk.furnitūru sask.ar specifikāciju</v>
      </c>
      <c r="D75" s="24" t="str">
        <f>IF($C$4="Attiecināmās izmaksas",IF('1a+c+n'!$Q75="A",'1a+c+n'!D75,0))</f>
        <v>kpl.</v>
      </c>
      <c r="E75" s="46"/>
      <c r="F75" s="65"/>
      <c r="G75" s="115"/>
      <c r="H75" s="115">
        <f>IF($C$4="Attiecināmās izmaksas",IF('1a+c+n'!$Q75="A",'1a+c+n'!H75,0))</f>
        <v>0</v>
      </c>
      <c r="I75" s="115"/>
      <c r="J75" s="115"/>
      <c r="K75" s="116">
        <f>IF($C$4="Attiecināmās izmaksas",IF('1a+c+n'!$Q75="A",'1a+c+n'!K75,0))</f>
        <v>0</v>
      </c>
      <c r="L75" s="65">
        <f>IF($C$4="Attiecināmās izmaksas",IF('1a+c+n'!$Q75="A",'1a+c+n'!L75,0))</f>
        <v>0</v>
      </c>
      <c r="M75" s="115">
        <f>IF($C$4="Attiecināmās izmaksas",IF('1a+c+n'!$Q75="A",'1a+c+n'!M75,0))</f>
        <v>0</v>
      </c>
      <c r="N75" s="115">
        <f>IF($C$4="Attiecināmās izmaksas",IF('1a+c+n'!$Q75="A",'1a+c+n'!N75,0))</f>
        <v>0</v>
      </c>
      <c r="O75" s="115">
        <f>IF($C$4="Attiecināmās izmaksas",IF('1a+c+n'!$Q75="A",'1a+c+n'!O75,0))</f>
        <v>0</v>
      </c>
      <c r="P75" s="116">
        <f>IF($C$4="Attiecināmās izmaksas",IF('1a+c+n'!$Q75="A",'1a+c+n'!P75,0))</f>
        <v>0</v>
      </c>
    </row>
    <row r="76" spans="1:16" ht="33.75" x14ac:dyDescent="0.2">
      <c r="A76" s="51">
        <f>IF(P76=0,0,IF(COUNTBLANK(P76)=1,0,COUNTA($P$14:P76)))</f>
        <v>0</v>
      </c>
      <c r="B76" s="24">
        <f>IF($C$4="Attiecināmās izmaksas",IF('1a+c+n'!$Q76="A",'1a+c+n'!B76,0))</f>
        <v>0</v>
      </c>
      <c r="C76" s="64" t="str">
        <f>IF($C$4="Attiecināmās izmaksas",IF('1a+c+n'!$Q76="A",'1a+c+n'!C76,0))</f>
        <v>Hidroizolācijas lenta pa loga perimetru tvaika caurlaidīga esošajiem logiem. Pirms lentu līmēšanas izlīdzināt un sagatavot virsmu.</v>
      </c>
      <c r="D76" s="24" t="str">
        <f>IF($C$4="Attiecināmās izmaksas",IF('1a+c+n'!$Q76="A",'1a+c+n'!D76,0))</f>
        <v>m</v>
      </c>
      <c r="E76" s="46"/>
      <c r="F76" s="65"/>
      <c r="G76" s="115"/>
      <c r="H76" s="115">
        <f>IF($C$4="Attiecināmās izmaksas",IF('1a+c+n'!$Q76="A",'1a+c+n'!H76,0))</f>
        <v>0</v>
      </c>
      <c r="I76" s="115"/>
      <c r="J76" s="115"/>
      <c r="K76" s="116">
        <f>IF($C$4="Attiecināmās izmaksas",IF('1a+c+n'!$Q76="A",'1a+c+n'!K76,0))</f>
        <v>0</v>
      </c>
      <c r="L76" s="65">
        <f>IF($C$4="Attiecināmās izmaksas",IF('1a+c+n'!$Q76="A",'1a+c+n'!L76,0))</f>
        <v>0</v>
      </c>
      <c r="M76" s="115">
        <f>IF($C$4="Attiecināmās izmaksas",IF('1a+c+n'!$Q76="A",'1a+c+n'!M76,0))</f>
        <v>0</v>
      </c>
      <c r="N76" s="115">
        <f>IF($C$4="Attiecināmās izmaksas",IF('1a+c+n'!$Q76="A",'1a+c+n'!N76,0))</f>
        <v>0</v>
      </c>
      <c r="O76" s="115">
        <f>IF($C$4="Attiecināmās izmaksas",IF('1a+c+n'!$Q76="A",'1a+c+n'!O76,0))</f>
        <v>0</v>
      </c>
      <c r="P76" s="116">
        <f>IF($C$4="Attiecināmās izmaksas",IF('1a+c+n'!$Q76="A",'1a+c+n'!P76,0))</f>
        <v>0</v>
      </c>
    </row>
    <row r="77" spans="1:16" x14ac:dyDescent="0.2">
      <c r="A77" s="51">
        <f>IF(P77=0,0,IF(COUNTBLANK(P77)=1,0,COUNTA($P$14:P77)))</f>
        <v>0</v>
      </c>
      <c r="B77" s="24">
        <f>IF($C$4="Attiecināmās izmaksas",IF('1a+c+n'!$Q77="A",'1a+c+n'!B77,0))</f>
        <v>0</v>
      </c>
      <c r="C77" s="64" t="str">
        <f>IF($C$4="Attiecināmās izmaksas",IF('1a+c+n'!$Q77="A",'1a+c+n'!C77,0))</f>
        <v>Iekšejo PVC konstrukcijas palodžu uzstādīšana</v>
      </c>
      <c r="D77" s="24" t="str">
        <f>IF($C$4="Attiecināmās izmaksas",IF('1a+c+n'!$Q77="A",'1a+c+n'!D77,0))</f>
        <v>m</v>
      </c>
      <c r="E77" s="46"/>
      <c r="F77" s="65"/>
      <c r="G77" s="115"/>
      <c r="H77" s="115">
        <f>IF($C$4="Attiecināmās izmaksas",IF('1a+c+n'!$Q77="A",'1a+c+n'!H77,0))</f>
        <v>0</v>
      </c>
      <c r="I77" s="115"/>
      <c r="J77" s="115"/>
      <c r="K77" s="116">
        <f>IF($C$4="Attiecināmās izmaksas",IF('1a+c+n'!$Q77="A",'1a+c+n'!K77,0))</f>
        <v>0</v>
      </c>
      <c r="L77" s="65">
        <f>IF($C$4="Attiecināmās izmaksas",IF('1a+c+n'!$Q77="A",'1a+c+n'!L77,0))</f>
        <v>0</v>
      </c>
      <c r="M77" s="115">
        <f>IF($C$4="Attiecināmās izmaksas",IF('1a+c+n'!$Q77="A",'1a+c+n'!M77,0))</f>
        <v>0</v>
      </c>
      <c r="N77" s="115">
        <f>IF($C$4="Attiecināmās izmaksas",IF('1a+c+n'!$Q77="A",'1a+c+n'!N77,0))</f>
        <v>0</v>
      </c>
      <c r="O77" s="115">
        <f>IF($C$4="Attiecināmās izmaksas",IF('1a+c+n'!$Q77="A",'1a+c+n'!O77,0))</f>
        <v>0</v>
      </c>
      <c r="P77" s="116">
        <f>IF($C$4="Attiecināmās izmaksas",IF('1a+c+n'!$Q77="A",'1a+c+n'!P77,0))</f>
        <v>0</v>
      </c>
    </row>
    <row r="78" spans="1:16" x14ac:dyDescent="0.2">
      <c r="A78" s="51">
        <f>IF(P78=0,0,IF(COUNTBLANK(P78)=1,0,COUNTA($P$14:P78)))</f>
        <v>0</v>
      </c>
      <c r="B78" s="24">
        <f>IF($C$4="Attiecināmās izmaksas",IF('1a+c+n'!$Q78="A",'1a+c+n'!B78,0))</f>
        <v>0</v>
      </c>
      <c r="C78" s="64" t="str">
        <f>IF($C$4="Attiecināmās izmaksas",IF('1a+c+n'!$Q78="A",'1a+c+n'!C78,0))</f>
        <v>Ārējo metāla palodžu uzstādīšana</v>
      </c>
      <c r="D78" s="24" t="str">
        <f>IF($C$4="Attiecināmās izmaksas",IF('1a+c+n'!$Q78="A",'1a+c+n'!D78,0))</f>
        <v>m</v>
      </c>
      <c r="E78" s="46"/>
      <c r="F78" s="65"/>
      <c r="G78" s="115"/>
      <c r="H78" s="115">
        <f>IF($C$4="Attiecināmās izmaksas",IF('1a+c+n'!$Q78="A",'1a+c+n'!H78,0))</f>
        <v>0</v>
      </c>
      <c r="I78" s="115"/>
      <c r="J78" s="115"/>
      <c r="K78" s="116">
        <f>IF($C$4="Attiecināmās izmaksas",IF('1a+c+n'!$Q78="A",'1a+c+n'!K78,0))</f>
        <v>0</v>
      </c>
      <c r="L78" s="65">
        <f>IF($C$4="Attiecināmās izmaksas",IF('1a+c+n'!$Q78="A",'1a+c+n'!L78,0))</f>
        <v>0</v>
      </c>
      <c r="M78" s="115">
        <f>IF($C$4="Attiecināmās izmaksas",IF('1a+c+n'!$Q78="A",'1a+c+n'!M78,0))</f>
        <v>0</v>
      </c>
      <c r="N78" s="115">
        <f>IF($C$4="Attiecināmās izmaksas",IF('1a+c+n'!$Q78="A",'1a+c+n'!N78,0))</f>
        <v>0</v>
      </c>
      <c r="O78" s="115">
        <f>IF($C$4="Attiecināmās izmaksas",IF('1a+c+n'!$Q78="A",'1a+c+n'!O78,0))</f>
        <v>0</v>
      </c>
      <c r="P78" s="116">
        <f>IF($C$4="Attiecināmās izmaksas",IF('1a+c+n'!$Q78="A",'1a+c+n'!P78,0))</f>
        <v>0</v>
      </c>
    </row>
    <row r="79" spans="1:16" x14ac:dyDescent="0.2">
      <c r="A79" s="51">
        <f>IF(P79=0,0,IF(COUNTBLANK(P79)=1,0,COUNTA($P$14:P79)))</f>
        <v>0</v>
      </c>
      <c r="B79" s="24">
        <f>IF($C$4="Attiecināmās izmaksas",IF('1a+c+n'!$Q79="A",'1a+c+n'!B79,0))</f>
        <v>0</v>
      </c>
      <c r="C79" s="64" t="str">
        <f>IF($C$4="Attiecināmās izmaksas",IF('1a+c+n'!$Q79="A",'1a+c+n'!C79,0))</f>
        <v>Loga ailu iekšējās apdares atjaunošana</v>
      </c>
      <c r="D79" s="24" t="str">
        <f>IF($C$4="Attiecināmās izmaksas",IF('1a+c+n'!$Q79="A",'1a+c+n'!D79,0))</f>
        <v>m2</v>
      </c>
      <c r="E79" s="46"/>
      <c r="F79" s="65"/>
      <c r="G79" s="115"/>
      <c r="H79" s="115">
        <f>IF($C$4="Attiecināmās izmaksas",IF('1a+c+n'!$Q79="A",'1a+c+n'!H79,0))</f>
        <v>0</v>
      </c>
      <c r="I79" s="115"/>
      <c r="J79" s="115"/>
      <c r="K79" s="116">
        <f>IF($C$4="Attiecināmās izmaksas",IF('1a+c+n'!$Q79="A",'1a+c+n'!K79,0))</f>
        <v>0</v>
      </c>
      <c r="L79" s="65">
        <f>IF($C$4="Attiecināmās izmaksas",IF('1a+c+n'!$Q79="A",'1a+c+n'!L79,0))</f>
        <v>0</v>
      </c>
      <c r="M79" s="115">
        <f>IF($C$4="Attiecināmās izmaksas",IF('1a+c+n'!$Q79="A",'1a+c+n'!M79,0))</f>
        <v>0</v>
      </c>
      <c r="N79" s="115">
        <f>IF($C$4="Attiecināmās izmaksas",IF('1a+c+n'!$Q79="A",'1a+c+n'!N79,0))</f>
        <v>0</v>
      </c>
      <c r="O79" s="115">
        <f>IF($C$4="Attiecināmās izmaksas",IF('1a+c+n'!$Q79="A",'1a+c+n'!O79,0))</f>
        <v>0</v>
      </c>
      <c r="P79" s="116">
        <f>IF($C$4="Attiecināmās izmaksas",IF('1a+c+n'!$Q79="A",'1a+c+n'!P79,0))</f>
        <v>0</v>
      </c>
    </row>
    <row r="80" spans="1:16" x14ac:dyDescent="0.2">
      <c r="A80" s="51">
        <f>IF(P80=0,0,IF(COUNTBLANK(P80)=1,0,COUNTA($P$14:P80)))</f>
        <v>0</v>
      </c>
      <c r="B80" s="24">
        <f>IF($C$4="Attiecināmās izmaksas",IF('1a+c+n'!$Q80="A",'1a+c+n'!B80,0))</f>
        <v>0</v>
      </c>
      <c r="C80" s="64" t="str">
        <f>IF($C$4="Attiecināmās izmaksas",IF('1a+c+n'!$Q80="A",'1a+c+n'!C80,0))</f>
        <v>Durvju ailu iekšējās apdares atjaunošana</v>
      </c>
      <c r="D80" s="24" t="str">
        <f>IF($C$4="Attiecināmās izmaksas",IF('1a+c+n'!$Q80="A",'1a+c+n'!D80,0))</f>
        <v>m2</v>
      </c>
      <c r="E80" s="46"/>
      <c r="F80" s="65"/>
      <c r="G80" s="115"/>
      <c r="H80" s="115">
        <f>IF($C$4="Attiecināmās izmaksas",IF('1a+c+n'!$Q80="A",'1a+c+n'!H80,0))</f>
        <v>0</v>
      </c>
      <c r="I80" s="115"/>
      <c r="J80" s="115"/>
      <c r="K80" s="116">
        <f>IF($C$4="Attiecināmās izmaksas",IF('1a+c+n'!$Q80="A",'1a+c+n'!K80,0))</f>
        <v>0</v>
      </c>
      <c r="L80" s="65">
        <f>IF($C$4="Attiecināmās izmaksas",IF('1a+c+n'!$Q80="A",'1a+c+n'!L80,0))</f>
        <v>0</v>
      </c>
      <c r="M80" s="115">
        <f>IF($C$4="Attiecināmās izmaksas",IF('1a+c+n'!$Q80="A",'1a+c+n'!M80,0))</f>
        <v>0</v>
      </c>
      <c r="N80" s="115">
        <f>IF($C$4="Attiecināmās izmaksas",IF('1a+c+n'!$Q80="A",'1a+c+n'!N80,0))</f>
        <v>0</v>
      </c>
      <c r="O80" s="115">
        <f>IF($C$4="Attiecināmās izmaksas",IF('1a+c+n'!$Q80="A",'1a+c+n'!O80,0))</f>
        <v>0</v>
      </c>
      <c r="P80" s="116">
        <f>IF($C$4="Attiecināmās izmaksas",IF('1a+c+n'!$Q80="A",'1a+c+n'!P80,0))</f>
        <v>0</v>
      </c>
    </row>
    <row r="81" spans="1:16" x14ac:dyDescent="0.2">
      <c r="A81" s="51">
        <f>IF(P81=0,0,IF(COUNTBLANK(P81)=1,0,COUNTA($P$14:P81)))</f>
        <v>0</v>
      </c>
      <c r="B81" s="24">
        <f>IF($C$4="Attiecināmās izmaksas",IF('1a+c+n'!$Q81="A",'1a+c+n'!B81,0))</f>
        <v>0</v>
      </c>
      <c r="C81" s="64">
        <f>IF($C$4="Attiecināmās izmaksas",IF('1a+c+n'!$Q81="A",'1a+c+n'!C81,0))</f>
        <v>0</v>
      </c>
      <c r="D81" s="24">
        <f>IF($C$4="Attiecināmās izmaksas",IF('1a+c+n'!$Q81="A",'1a+c+n'!D81,0))</f>
        <v>0</v>
      </c>
      <c r="E81" s="46"/>
      <c r="F81" s="65"/>
      <c r="G81" s="115"/>
      <c r="H81" s="115">
        <f>IF($C$4="Attiecināmās izmaksas",IF('1a+c+n'!$Q81="A",'1a+c+n'!H81,0))</f>
        <v>0</v>
      </c>
      <c r="I81" s="115"/>
      <c r="J81" s="115"/>
      <c r="K81" s="116">
        <f>IF($C$4="Attiecināmās izmaksas",IF('1a+c+n'!$Q81="A",'1a+c+n'!K81,0))</f>
        <v>0</v>
      </c>
      <c r="L81" s="65">
        <f>IF($C$4="Attiecināmās izmaksas",IF('1a+c+n'!$Q81="A",'1a+c+n'!L81,0))</f>
        <v>0</v>
      </c>
      <c r="M81" s="115">
        <f>IF($C$4="Attiecināmās izmaksas",IF('1a+c+n'!$Q81="A",'1a+c+n'!M81,0))</f>
        <v>0</v>
      </c>
      <c r="N81" s="115">
        <f>IF($C$4="Attiecināmās izmaksas",IF('1a+c+n'!$Q81="A",'1a+c+n'!N81,0))</f>
        <v>0</v>
      </c>
      <c r="O81" s="115">
        <f>IF($C$4="Attiecināmās izmaksas",IF('1a+c+n'!$Q81="A",'1a+c+n'!O81,0))</f>
        <v>0</v>
      </c>
      <c r="P81" s="116">
        <f>IF($C$4="Attiecināmās izmaksas",IF('1a+c+n'!$Q81="A",'1a+c+n'!P81,0))</f>
        <v>0</v>
      </c>
    </row>
    <row r="82" spans="1:16" x14ac:dyDescent="0.2">
      <c r="A82" s="51">
        <f>IF(P82=0,0,IF(COUNTBLANK(P82)=1,0,COUNTA($P$14:P82)))</f>
        <v>0</v>
      </c>
      <c r="B82" s="24">
        <f>IF($C$4="Attiecināmās izmaksas",IF('1a+c+n'!$Q82="A",'1a+c+n'!B82,0))</f>
        <v>0</v>
      </c>
      <c r="C82" s="64">
        <f>IF($C$4="Attiecināmās izmaksas",IF('1a+c+n'!$Q82="A",'1a+c+n'!C82,0))</f>
        <v>0</v>
      </c>
      <c r="D82" s="24">
        <f>IF($C$4="Attiecināmās izmaksas",IF('1a+c+n'!$Q82="A",'1a+c+n'!D82,0))</f>
        <v>0</v>
      </c>
      <c r="E82" s="46"/>
      <c r="F82" s="65"/>
      <c r="G82" s="115"/>
      <c r="H82" s="115">
        <f>IF($C$4="Attiecināmās izmaksas",IF('1a+c+n'!$Q82="A",'1a+c+n'!H82,0))</f>
        <v>0</v>
      </c>
      <c r="I82" s="115"/>
      <c r="J82" s="115"/>
      <c r="K82" s="116">
        <f>IF($C$4="Attiecināmās izmaksas",IF('1a+c+n'!$Q82="A",'1a+c+n'!K82,0))</f>
        <v>0</v>
      </c>
      <c r="L82" s="65">
        <f>IF($C$4="Attiecināmās izmaksas",IF('1a+c+n'!$Q82="A",'1a+c+n'!L82,0))</f>
        <v>0</v>
      </c>
      <c r="M82" s="115">
        <f>IF($C$4="Attiecināmās izmaksas",IF('1a+c+n'!$Q82="A",'1a+c+n'!M82,0))</f>
        <v>0</v>
      </c>
      <c r="N82" s="115">
        <f>IF($C$4="Attiecināmās izmaksas",IF('1a+c+n'!$Q82="A",'1a+c+n'!N82,0))</f>
        <v>0</v>
      </c>
      <c r="O82" s="115">
        <f>IF($C$4="Attiecināmās izmaksas",IF('1a+c+n'!$Q82="A",'1a+c+n'!O82,0))</f>
        <v>0</v>
      </c>
      <c r="P82" s="116">
        <f>IF($C$4="Attiecināmās izmaksas",IF('1a+c+n'!$Q82="A",'1a+c+n'!P82,0))</f>
        <v>0</v>
      </c>
    </row>
    <row r="83" spans="1:16" x14ac:dyDescent="0.2">
      <c r="A83" s="51">
        <f>IF(P83=0,0,IF(COUNTBLANK(P83)=1,0,COUNTA($P$14:P83)))</f>
        <v>0</v>
      </c>
      <c r="B83" s="24">
        <f>IF($C$4="Attiecināmās izmaksas",IF('1a+c+n'!$Q83="A",'1a+c+n'!B83,0))</f>
        <v>0</v>
      </c>
      <c r="C83" s="64">
        <f>IF($C$4="Attiecināmās izmaksas",IF('1a+c+n'!$Q83="A",'1a+c+n'!C83,0))</f>
        <v>0</v>
      </c>
      <c r="D83" s="24">
        <f>IF($C$4="Attiecināmās izmaksas",IF('1a+c+n'!$Q83="A",'1a+c+n'!D83,0))</f>
        <v>0</v>
      </c>
      <c r="E83" s="46"/>
      <c r="F83" s="65"/>
      <c r="G83" s="115"/>
      <c r="H83" s="115">
        <f>IF($C$4="Attiecināmās izmaksas",IF('1a+c+n'!$Q83="A",'1a+c+n'!H83,0))</f>
        <v>0</v>
      </c>
      <c r="I83" s="115"/>
      <c r="J83" s="115"/>
      <c r="K83" s="116">
        <f>IF($C$4="Attiecināmās izmaksas",IF('1a+c+n'!$Q83="A",'1a+c+n'!K83,0))</f>
        <v>0</v>
      </c>
      <c r="L83" s="65">
        <f>IF($C$4="Attiecināmās izmaksas",IF('1a+c+n'!$Q83="A",'1a+c+n'!L83,0))</f>
        <v>0</v>
      </c>
      <c r="M83" s="115">
        <f>IF($C$4="Attiecināmās izmaksas",IF('1a+c+n'!$Q83="A",'1a+c+n'!M83,0))</f>
        <v>0</v>
      </c>
      <c r="N83" s="115">
        <f>IF($C$4="Attiecināmās izmaksas",IF('1a+c+n'!$Q83="A",'1a+c+n'!N83,0))</f>
        <v>0</v>
      </c>
      <c r="O83" s="115">
        <f>IF($C$4="Attiecināmās izmaksas",IF('1a+c+n'!$Q83="A",'1a+c+n'!O83,0))</f>
        <v>0</v>
      </c>
      <c r="P83" s="116">
        <f>IF($C$4="Attiecināmās izmaksas",IF('1a+c+n'!$Q83="A",'1a+c+n'!P83,0))</f>
        <v>0</v>
      </c>
    </row>
    <row r="84" spans="1:16" ht="67.5" x14ac:dyDescent="0.2">
      <c r="A84" s="51">
        <f>IF(P84=0,0,IF(COUNTBLANK(P84)=1,0,COUNTA($P$14:P84)))</f>
        <v>0</v>
      </c>
      <c r="B84" s="24">
        <f>IF($C$4="Attiecināmās izmaksas",IF('1a+c+n'!$Q84="A",'1a+c+n'!B84,0))</f>
        <v>0</v>
      </c>
      <c r="C84" s="64" t="str">
        <f>IF($C$4="Attiecināmās izmaksas",IF('1a+c+n'!$Q84="A",'1a+c+n'!C84,0))</f>
        <v xml:space="preserve">Bēniņu pārseguma siltināšana ar beramo akmensvati PAROC BLT9 (KOEF. λ ≤ 0.041 W/(m•K)) vai ekvivalentu (Iestrādes blīvums: ≥40 kg/m3). Siltumizolācijas biezums janodrošina pēc sēšanās - 300mm
</v>
      </c>
      <c r="D84" s="24" t="str">
        <f>IF($C$4="Attiecināmās izmaksas",IF('1a+c+n'!$Q84="A",'1a+c+n'!D84,0))</f>
        <v>m2</v>
      </c>
      <c r="E84" s="46"/>
      <c r="F84" s="65"/>
      <c r="G84" s="115"/>
      <c r="H84" s="115">
        <f>IF($C$4="Attiecināmās izmaksas",IF('1a+c+n'!$Q84="A",'1a+c+n'!H84,0))</f>
        <v>0</v>
      </c>
      <c r="I84" s="115"/>
      <c r="J84" s="115"/>
      <c r="K84" s="116">
        <f>IF($C$4="Attiecināmās izmaksas",IF('1a+c+n'!$Q84="A",'1a+c+n'!K84,0))</f>
        <v>0</v>
      </c>
      <c r="L84" s="65">
        <f>IF($C$4="Attiecināmās izmaksas",IF('1a+c+n'!$Q84="A",'1a+c+n'!L84,0))</f>
        <v>0</v>
      </c>
      <c r="M84" s="115">
        <f>IF($C$4="Attiecināmās izmaksas",IF('1a+c+n'!$Q84="A",'1a+c+n'!M84,0))</f>
        <v>0</v>
      </c>
      <c r="N84" s="115">
        <f>IF($C$4="Attiecināmās izmaksas",IF('1a+c+n'!$Q84="A",'1a+c+n'!N84,0))</f>
        <v>0</v>
      </c>
      <c r="O84" s="115">
        <f>IF($C$4="Attiecināmās izmaksas",IF('1a+c+n'!$Q84="A",'1a+c+n'!O84,0))</f>
        <v>0</v>
      </c>
      <c r="P84" s="116">
        <f>IF($C$4="Attiecināmās izmaksas",IF('1a+c+n'!$Q84="A",'1a+c+n'!P84,0))</f>
        <v>0</v>
      </c>
    </row>
    <row r="85" spans="1:16" x14ac:dyDescent="0.2">
      <c r="A85" s="51">
        <f>IF(P85=0,0,IF(COUNTBLANK(P85)=1,0,COUNTA($P$14:P85)))</f>
        <v>0</v>
      </c>
      <c r="B85" s="24">
        <f>IF($C$4="Attiecināmās izmaksas",IF('1a+c+n'!$Q85="A",'1a+c+n'!B85,0))</f>
        <v>0</v>
      </c>
      <c r="C85" s="64" t="str">
        <f>IF($C$4="Attiecināmās izmaksas",IF('1a+c+n'!$Q85="A",'1a+c+n'!C85,0))</f>
        <v>Tvaika izolācija 0.2mm</v>
      </c>
      <c r="D85" s="24" t="str">
        <f>IF($C$4="Attiecināmās izmaksas",IF('1a+c+n'!$Q85="A",'1a+c+n'!D85,0))</f>
        <v>m2</v>
      </c>
      <c r="E85" s="46"/>
      <c r="F85" s="65"/>
      <c r="G85" s="115"/>
      <c r="H85" s="115">
        <f>IF($C$4="Attiecināmās izmaksas",IF('1a+c+n'!$Q85="A",'1a+c+n'!H85,0))</f>
        <v>0</v>
      </c>
      <c r="I85" s="115"/>
      <c r="J85" s="115"/>
      <c r="K85" s="116">
        <f>IF($C$4="Attiecināmās izmaksas",IF('1a+c+n'!$Q85="A",'1a+c+n'!K85,0))</f>
        <v>0</v>
      </c>
      <c r="L85" s="65">
        <f>IF($C$4="Attiecināmās izmaksas",IF('1a+c+n'!$Q85="A",'1a+c+n'!L85,0))</f>
        <v>0</v>
      </c>
      <c r="M85" s="115">
        <f>IF($C$4="Attiecināmās izmaksas",IF('1a+c+n'!$Q85="A",'1a+c+n'!M85,0))</f>
        <v>0</v>
      </c>
      <c r="N85" s="115">
        <f>IF($C$4="Attiecināmās izmaksas",IF('1a+c+n'!$Q85="A",'1a+c+n'!N85,0))</f>
        <v>0</v>
      </c>
      <c r="O85" s="115">
        <f>IF($C$4="Attiecināmās izmaksas",IF('1a+c+n'!$Q85="A",'1a+c+n'!O85,0))</f>
        <v>0</v>
      </c>
      <c r="P85" s="116">
        <f>IF($C$4="Attiecināmās izmaksas",IF('1a+c+n'!$Q85="A",'1a+c+n'!P85,0))</f>
        <v>0</v>
      </c>
    </row>
    <row r="86" spans="1:16" ht="45" x14ac:dyDescent="0.2">
      <c r="A86" s="51">
        <f>IF(P86=0,0,IF(COUNTBLANK(P86)=1,0,COUNTA($P$14:P86)))</f>
        <v>0</v>
      </c>
      <c r="B86" s="24">
        <f>IF($C$4="Attiecināmās izmaksas",IF('1a+c+n'!$Q86="A",'1a+c+n'!B86,0))</f>
        <v>0</v>
      </c>
      <c r="C86" s="64" t="str">
        <f>IF($C$4="Attiecināmās izmaksas",IF('1a+c+n'!$Q86="A",'1a+c+n'!C86,0))</f>
        <v xml:space="preserve">Koka laipu izbūve no impregnētiem dēļiem 100x25mm uz koka karkasa, kas izbūvēts no dēļiem 25*75mm ar soli 600mm
</v>
      </c>
      <c r="D86" s="24" t="str">
        <f>IF($C$4="Attiecināmās izmaksas",IF('1a+c+n'!$Q86="A",'1a+c+n'!D86,0))</f>
        <v>m2</v>
      </c>
      <c r="E86" s="46"/>
      <c r="F86" s="65"/>
      <c r="G86" s="115"/>
      <c r="H86" s="115">
        <f>IF($C$4="Attiecināmās izmaksas",IF('1a+c+n'!$Q86="A",'1a+c+n'!H86,0))</f>
        <v>0</v>
      </c>
      <c r="I86" s="115"/>
      <c r="J86" s="115"/>
      <c r="K86" s="116">
        <f>IF($C$4="Attiecināmās izmaksas",IF('1a+c+n'!$Q86="A",'1a+c+n'!K86,0))</f>
        <v>0</v>
      </c>
      <c r="L86" s="65">
        <f>IF($C$4="Attiecināmās izmaksas",IF('1a+c+n'!$Q86="A",'1a+c+n'!L86,0))</f>
        <v>0</v>
      </c>
      <c r="M86" s="115">
        <f>IF($C$4="Attiecināmās izmaksas",IF('1a+c+n'!$Q86="A",'1a+c+n'!M86,0))</f>
        <v>0</v>
      </c>
      <c r="N86" s="115">
        <f>IF($C$4="Attiecināmās izmaksas",IF('1a+c+n'!$Q86="A",'1a+c+n'!N86,0))</f>
        <v>0</v>
      </c>
      <c r="O86" s="115">
        <f>IF($C$4="Attiecināmās izmaksas",IF('1a+c+n'!$Q86="A",'1a+c+n'!O86,0))</f>
        <v>0</v>
      </c>
      <c r="P86" s="116">
        <f>IF($C$4="Attiecināmās izmaksas",IF('1a+c+n'!$Q86="A",'1a+c+n'!P86,0))</f>
        <v>0</v>
      </c>
    </row>
    <row r="87" spans="1:16" ht="56.25" x14ac:dyDescent="0.2">
      <c r="A87" s="51">
        <f>IF(P87=0,0,IF(COUNTBLANK(P87)=1,0,COUNTA($P$14:P87)))</f>
        <v>0</v>
      </c>
      <c r="B87" s="24">
        <f>IF($C$4="Attiecināmās izmaksas",IF('1a+c+n'!$Q87="A",'1a+c+n'!B87,0))</f>
        <v>0</v>
      </c>
      <c r="C87" s="64" t="str">
        <f>IF($C$4="Attiecināmās izmaksas",IF('1a+c+n'!$Q87="A",'1a+c+n'!C87,0))</f>
        <v>Iekšējā lūka- metāla ar ugunsdrošības klasi EI-30, izmēri 950x850mm  U≤1.6(W/(m2*K)) Pneimatiska lūkas viras atvēršana un aizvēršana, slēdzama lūka. Lūkas pieslēgumā pie esošā pārseguma nodrošināt ugunsdrošu savienojuma vietu.</v>
      </c>
      <c r="D87" s="24" t="str">
        <f>IF($C$4="Attiecināmās izmaksas",IF('1a+c+n'!$Q87="A",'1a+c+n'!D87,0))</f>
        <v>gb.</v>
      </c>
      <c r="E87" s="46"/>
      <c r="F87" s="65"/>
      <c r="G87" s="115"/>
      <c r="H87" s="115">
        <f>IF($C$4="Attiecināmās izmaksas",IF('1a+c+n'!$Q87="A",'1a+c+n'!H87,0))</f>
        <v>0</v>
      </c>
      <c r="I87" s="115"/>
      <c r="J87" s="115"/>
      <c r="K87" s="116">
        <f>IF($C$4="Attiecināmās izmaksas",IF('1a+c+n'!$Q87="A",'1a+c+n'!K87,0))</f>
        <v>0</v>
      </c>
      <c r="L87" s="65">
        <f>IF($C$4="Attiecināmās izmaksas",IF('1a+c+n'!$Q87="A",'1a+c+n'!L87,0))</f>
        <v>0</v>
      </c>
      <c r="M87" s="115">
        <f>IF($C$4="Attiecināmās izmaksas",IF('1a+c+n'!$Q87="A",'1a+c+n'!M87,0))</f>
        <v>0</v>
      </c>
      <c r="N87" s="115">
        <f>IF($C$4="Attiecināmās izmaksas",IF('1a+c+n'!$Q87="A",'1a+c+n'!N87,0))</f>
        <v>0</v>
      </c>
      <c r="O87" s="115">
        <f>IF($C$4="Attiecināmās izmaksas",IF('1a+c+n'!$Q87="A",'1a+c+n'!O87,0))</f>
        <v>0</v>
      </c>
      <c r="P87" s="116">
        <f>IF($C$4="Attiecināmās izmaksas",IF('1a+c+n'!$Q87="A",'1a+c+n'!P87,0))</f>
        <v>0</v>
      </c>
    </row>
    <row r="88" spans="1:16" x14ac:dyDescent="0.2">
      <c r="A88" s="51">
        <f>IF(P88=0,0,IF(COUNTBLANK(P88)=1,0,COUNTA($P$14:P88)))</f>
        <v>0</v>
      </c>
      <c r="B88" s="24">
        <f>IF($C$4="Attiecināmās izmaksas",IF('1a+c+n'!$Q88="A",'1a+c+n'!B88,0))</f>
        <v>0</v>
      </c>
      <c r="C88" s="64">
        <f>IF($C$4="Attiecināmās izmaksas",IF('1a+c+n'!$Q88="A",'1a+c+n'!C88,0))</f>
        <v>0</v>
      </c>
      <c r="D88" s="24">
        <f>IF($C$4="Attiecināmās izmaksas",IF('1a+c+n'!$Q88="A",'1a+c+n'!D88,0))</f>
        <v>0</v>
      </c>
      <c r="E88" s="46"/>
      <c r="F88" s="65"/>
      <c r="G88" s="115"/>
      <c r="H88" s="115">
        <f>IF($C$4="Attiecināmās izmaksas",IF('1a+c+n'!$Q88="A",'1a+c+n'!H88,0))</f>
        <v>0</v>
      </c>
      <c r="I88" s="115"/>
      <c r="J88" s="115"/>
      <c r="K88" s="116">
        <f>IF($C$4="Attiecināmās izmaksas",IF('1a+c+n'!$Q88="A",'1a+c+n'!K88,0))</f>
        <v>0</v>
      </c>
      <c r="L88" s="65">
        <f>IF($C$4="Attiecināmās izmaksas",IF('1a+c+n'!$Q88="A",'1a+c+n'!L88,0))</f>
        <v>0</v>
      </c>
      <c r="M88" s="115">
        <f>IF($C$4="Attiecināmās izmaksas",IF('1a+c+n'!$Q88="A",'1a+c+n'!M88,0))</f>
        <v>0</v>
      </c>
      <c r="N88" s="115">
        <f>IF($C$4="Attiecināmās izmaksas",IF('1a+c+n'!$Q88="A",'1a+c+n'!N88,0))</f>
        <v>0</v>
      </c>
      <c r="O88" s="115">
        <f>IF($C$4="Attiecināmās izmaksas",IF('1a+c+n'!$Q88="A",'1a+c+n'!O88,0))</f>
        <v>0</v>
      </c>
      <c r="P88" s="116">
        <f>IF($C$4="Attiecināmās izmaksas",IF('1a+c+n'!$Q88="A",'1a+c+n'!P88,0))</f>
        <v>0</v>
      </c>
    </row>
    <row r="89" spans="1:16" x14ac:dyDescent="0.2">
      <c r="A89" s="51">
        <f>IF(P89=0,0,IF(COUNTBLANK(P89)=1,0,COUNTA($P$14:P89)))</f>
        <v>0</v>
      </c>
      <c r="B89" s="24">
        <f>IF($C$4="Attiecināmās izmaksas",IF('1a+c+n'!$Q89="A",'1a+c+n'!B89,0))</f>
        <v>0</v>
      </c>
      <c r="C89" s="64">
        <f>IF($C$4="Attiecināmās izmaksas",IF('1a+c+n'!$Q89="A",'1a+c+n'!C89,0))</f>
        <v>0</v>
      </c>
      <c r="D89" s="24">
        <f>IF($C$4="Attiecināmās izmaksas",IF('1a+c+n'!$Q89="A",'1a+c+n'!D89,0))</f>
        <v>0</v>
      </c>
      <c r="E89" s="46"/>
      <c r="F89" s="65"/>
      <c r="G89" s="115"/>
      <c r="H89" s="115">
        <f>IF($C$4="Attiecināmās izmaksas",IF('1a+c+n'!$Q89="A",'1a+c+n'!H89,0))</f>
        <v>0</v>
      </c>
      <c r="I89" s="115"/>
      <c r="J89" s="115"/>
      <c r="K89" s="116">
        <f>IF($C$4="Attiecināmās izmaksas",IF('1a+c+n'!$Q89="A",'1a+c+n'!K89,0))</f>
        <v>0</v>
      </c>
      <c r="L89" s="65">
        <f>IF($C$4="Attiecināmās izmaksas",IF('1a+c+n'!$Q89="A",'1a+c+n'!L89,0))</f>
        <v>0</v>
      </c>
      <c r="M89" s="115">
        <f>IF($C$4="Attiecināmās izmaksas",IF('1a+c+n'!$Q89="A",'1a+c+n'!M89,0))</f>
        <v>0</v>
      </c>
      <c r="N89" s="115">
        <f>IF($C$4="Attiecināmās izmaksas",IF('1a+c+n'!$Q89="A",'1a+c+n'!N89,0))</f>
        <v>0</v>
      </c>
      <c r="O89" s="115">
        <f>IF($C$4="Attiecināmās izmaksas",IF('1a+c+n'!$Q89="A",'1a+c+n'!O89,0))</f>
        <v>0</v>
      </c>
      <c r="P89" s="116">
        <f>IF($C$4="Attiecināmās izmaksas",IF('1a+c+n'!$Q89="A",'1a+c+n'!P89,0))</f>
        <v>0</v>
      </c>
    </row>
    <row r="90" spans="1:16" ht="56.25" x14ac:dyDescent="0.2">
      <c r="A90" s="51">
        <f>IF(P90=0,0,IF(COUNTBLANK(P90)=1,0,COUNTA($P$14:P90)))</f>
        <v>0</v>
      </c>
      <c r="B90" s="24">
        <f>IF($C$4="Attiecināmās izmaksas",IF('1a+c+n'!$Q90="A",'1a+c+n'!B90,0))</f>
        <v>0</v>
      </c>
      <c r="C90" s="64" t="str">
        <f>IF($C$4="Attiecināmās izmaksas",IF('1a+c+n'!$Q90="A",'1a+c+n'!C90,0))</f>
        <v xml:space="preserve">Jumta dzegu daļā atkalt visas atdalošās apmetuma daļas un mehāniski tīrīt visas plaknes. Veikt šuvju aizpildīšanu ar cementa bāzes javu. Veikt dzegas gruntēšanu, armēšanu un dekoratīvā apmetuma uzklāšanu. </v>
      </c>
      <c r="D90" s="24" t="str">
        <f>IF($C$4="Attiecināmās izmaksas",IF('1a+c+n'!$Q90="A",'1a+c+n'!D90,0))</f>
        <v>m2</v>
      </c>
      <c r="E90" s="46"/>
      <c r="F90" s="65"/>
      <c r="G90" s="115"/>
      <c r="H90" s="115">
        <f>IF($C$4="Attiecināmās izmaksas",IF('1a+c+n'!$Q90="A",'1a+c+n'!H90,0))</f>
        <v>0</v>
      </c>
      <c r="I90" s="115"/>
      <c r="J90" s="115"/>
      <c r="K90" s="116">
        <f>IF($C$4="Attiecināmās izmaksas",IF('1a+c+n'!$Q90="A",'1a+c+n'!K90,0))</f>
        <v>0</v>
      </c>
      <c r="L90" s="65">
        <f>IF($C$4="Attiecināmās izmaksas",IF('1a+c+n'!$Q90="A",'1a+c+n'!L90,0))</f>
        <v>0</v>
      </c>
      <c r="M90" s="115">
        <f>IF($C$4="Attiecināmās izmaksas",IF('1a+c+n'!$Q90="A",'1a+c+n'!M90,0))</f>
        <v>0</v>
      </c>
      <c r="N90" s="115">
        <f>IF($C$4="Attiecināmās izmaksas",IF('1a+c+n'!$Q90="A",'1a+c+n'!N90,0))</f>
        <v>0</v>
      </c>
      <c r="O90" s="115">
        <f>IF($C$4="Attiecināmās izmaksas",IF('1a+c+n'!$Q90="A",'1a+c+n'!O90,0))</f>
        <v>0</v>
      </c>
      <c r="P90" s="116">
        <f>IF($C$4="Attiecināmās izmaksas",IF('1a+c+n'!$Q90="A",'1a+c+n'!P90,0))</f>
        <v>0</v>
      </c>
    </row>
    <row r="91" spans="1:16" ht="45" x14ac:dyDescent="0.2">
      <c r="A91" s="51">
        <f>IF(P91=0,0,IF(COUNTBLANK(P91)=1,0,COUNTA($P$14:P91)))</f>
        <v>0</v>
      </c>
      <c r="B91" s="24">
        <f>IF($C$4="Attiecināmās izmaksas",IF('1a+c+n'!$Q91="A",'1a+c+n'!B91,0))</f>
        <v>0</v>
      </c>
      <c r="C91" s="64" t="str">
        <f>IF($C$4="Attiecināmās izmaksas",IF('1a+c+n'!$Q91="A",'1a+c+n'!C91,0))</f>
        <v>Esošo ventilācijas atveru sienā atjaunošana, uzstādot tajās PVC caurules ar d.100mm, nodrošinot hermētisku savienojumu, bēniņu daļā uzstādīt metāla sietu.</v>
      </c>
      <c r="D91" s="24" t="str">
        <f>IF($C$4="Attiecināmās izmaksas",IF('1a+c+n'!$Q91="A",'1a+c+n'!D91,0))</f>
        <v>gb.</v>
      </c>
      <c r="E91" s="46"/>
      <c r="F91" s="65"/>
      <c r="G91" s="115"/>
      <c r="H91" s="115">
        <f>IF($C$4="Attiecināmās izmaksas",IF('1a+c+n'!$Q91="A",'1a+c+n'!H91,0))</f>
        <v>0</v>
      </c>
      <c r="I91" s="115"/>
      <c r="J91" s="115"/>
      <c r="K91" s="116">
        <f>IF($C$4="Attiecināmās izmaksas",IF('1a+c+n'!$Q91="A",'1a+c+n'!K91,0))</f>
        <v>0</v>
      </c>
      <c r="L91" s="65">
        <f>IF($C$4="Attiecināmās izmaksas",IF('1a+c+n'!$Q91="A",'1a+c+n'!L91,0))</f>
        <v>0</v>
      </c>
      <c r="M91" s="115">
        <f>IF($C$4="Attiecināmās izmaksas",IF('1a+c+n'!$Q91="A",'1a+c+n'!M91,0))</f>
        <v>0</v>
      </c>
      <c r="N91" s="115">
        <f>IF($C$4="Attiecināmās izmaksas",IF('1a+c+n'!$Q91="A",'1a+c+n'!N91,0))</f>
        <v>0</v>
      </c>
      <c r="O91" s="115">
        <f>IF($C$4="Attiecināmās izmaksas",IF('1a+c+n'!$Q91="A",'1a+c+n'!O91,0))</f>
        <v>0</v>
      </c>
      <c r="P91" s="116">
        <f>IF($C$4="Attiecināmās izmaksas",IF('1a+c+n'!$Q91="A",'1a+c+n'!P91,0))</f>
        <v>0</v>
      </c>
    </row>
    <row r="92" spans="1:16" x14ac:dyDescent="0.2">
      <c r="A92" s="51">
        <f>IF(P92=0,0,IF(COUNTBLANK(P92)=1,0,COUNTA($P$14:P92)))</f>
        <v>0</v>
      </c>
      <c r="B92" s="24">
        <f>IF($C$4="Attiecināmās izmaksas",IF('1a+c+n'!$Q92="A",'1a+c+n'!B92,0))</f>
        <v>0</v>
      </c>
      <c r="C92" s="64">
        <f>IF($C$4="Attiecināmās izmaksas",IF('1a+c+n'!$Q92="A",'1a+c+n'!C92,0))</f>
        <v>0</v>
      </c>
      <c r="D92" s="24">
        <f>IF($C$4="Attiecināmās izmaksas",IF('1a+c+n'!$Q92="A",'1a+c+n'!D92,0))</f>
        <v>0</v>
      </c>
      <c r="E92" s="46"/>
      <c r="F92" s="65"/>
      <c r="G92" s="115"/>
      <c r="H92" s="115">
        <f>IF($C$4="Attiecināmās izmaksas",IF('1a+c+n'!$Q92="A",'1a+c+n'!H92,0))</f>
        <v>0</v>
      </c>
      <c r="I92" s="115"/>
      <c r="J92" s="115"/>
      <c r="K92" s="116">
        <f>IF($C$4="Attiecināmās izmaksas",IF('1a+c+n'!$Q92="A",'1a+c+n'!K92,0))</f>
        <v>0</v>
      </c>
      <c r="L92" s="65">
        <f>IF($C$4="Attiecināmās izmaksas",IF('1a+c+n'!$Q92="A",'1a+c+n'!L92,0))</f>
        <v>0</v>
      </c>
      <c r="M92" s="115">
        <f>IF($C$4="Attiecināmās izmaksas",IF('1a+c+n'!$Q92="A",'1a+c+n'!M92,0))</f>
        <v>0</v>
      </c>
      <c r="N92" s="115">
        <f>IF($C$4="Attiecināmās izmaksas",IF('1a+c+n'!$Q92="A",'1a+c+n'!N92,0))</f>
        <v>0</v>
      </c>
      <c r="O92" s="115">
        <f>IF($C$4="Attiecināmās izmaksas",IF('1a+c+n'!$Q92="A",'1a+c+n'!O92,0))</f>
        <v>0</v>
      </c>
      <c r="P92" s="116">
        <f>IF($C$4="Attiecināmās izmaksas",IF('1a+c+n'!$Q92="A",'1a+c+n'!P92,0))</f>
        <v>0</v>
      </c>
    </row>
    <row r="93" spans="1:16" x14ac:dyDescent="0.2">
      <c r="A93" s="51">
        <f>IF(P93=0,0,IF(COUNTBLANK(P93)=1,0,COUNTA($P$14:P93)))</f>
        <v>0</v>
      </c>
      <c r="B93" s="24">
        <f>IF($C$4="Attiecināmās izmaksas",IF('1a+c+n'!$Q93="A",'1a+c+n'!B93,0))</f>
        <v>0</v>
      </c>
      <c r="C93" s="64" t="str">
        <f>IF($C$4="Attiecināmās izmaksas",IF('1a+c+n'!$Q93="A",'1a+c+n'!C93,0))</f>
        <v>Jaunu margu izbūve, 1600x1100mm</v>
      </c>
      <c r="D93" s="24" t="str">
        <f>IF($C$4="Attiecināmās izmaksas",IF('1a+c+n'!$Q93="A",'1a+c+n'!D93,0))</f>
        <v>gb.</v>
      </c>
      <c r="E93" s="46"/>
      <c r="F93" s="65"/>
      <c r="G93" s="115"/>
      <c r="H93" s="115">
        <f>IF($C$4="Attiecināmās izmaksas",IF('1a+c+n'!$Q93="A",'1a+c+n'!H93,0))</f>
        <v>0</v>
      </c>
      <c r="I93" s="115"/>
      <c r="J93" s="115"/>
      <c r="K93" s="116">
        <f>IF($C$4="Attiecināmās izmaksas",IF('1a+c+n'!$Q93="A",'1a+c+n'!K93,0))</f>
        <v>0</v>
      </c>
      <c r="L93" s="65">
        <f>IF($C$4="Attiecināmās izmaksas",IF('1a+c+n'!$Q93="A",'1a+c+n'!L93,0))</f>
        <v>0</v>
      </c>
      <c r="M93" s="115">
        <f>IF($C$4="Attiecināmās izmaksas",IF('1a+c+n'!$Q93="A",'1a+c+n'!M93,0))</f>
        <v>0</v>
      </c>
      <c r="N93" s="115">
        <f>IF($C$4="Attiecināmās izmaksas",IF('1a+c+n'!$Q93="A",'1a+c+n'!N93,0))</f>
        <v>0</v>
      </c>
      <c r="O93" s="115">
        <f>IF($C$4="Attiecināmās izmaksas",IF('1a+c+n'!$Q93="A",'1a+c+n'!O93,0))</f>
        <v>0</v>
      </c>
      <c r="P93" s="116">
        <f>IF($C$4="Attiecināmās izmaksas",IF('1a+c+n'!$Q93="A",'1a+c+n'!P93,0))</f>
        <v>0</v>
      </c>
    </row>
    <row r="94" spans="1:16" ht="22.5" x14ac:dyDescent="0.2">
      <c r="A94" s="51">
        <f>IF(P94=0,0,IF(COUNTBLANK(P94)=1,0,COUNTA($P$14:P94)))</f>
        <v>0</v>
      </c>
      <c r="B94" s="24">
        <f>IF($C$4="Attiecināmās izmaksas",IF('1a+c+n'!$Q94="A",'1a+c+n'!B94,0))</f>
        <v>0</v>
      </c>
      <c r="C94" s="64" t="str">
        <f>IF($C$4="Attiecināmās izmaksas",IF('1a+c+n'!$Q94="A",'1a+c+n'!C94,0))</f>
        <v>Siltumizolācija- putupolistirols XPS 250 (KOEF. λ ≤ 0.036 W/(m•K)) vai ekvivalents 150mm</v>
      </c>
      <c r="D94" s="24" t="str">
        <f>IF($C$4="Attiecināmās izmaksas",IF('1a+c+n'!$Q94="A",'1a+c+n'!D94,0))</f>
        <v>m2</v>
      </c>
      <c r="E94" s="46"/>
      <c r="F94" s="65"/>
      <c r="G94" s="115"/>
      <c r="H94" s="115">
        <f>IF($C$4="Attiecināmās izmaksas",IF('1a+c+n'!$Q94="A",'1a+c+n'!H94,0))</f>
        <v>0</v>
      </c>
      <c r="I94" s="115"/>
      <c r="J94" s="115"/>
      <c r="K94" s="116">
        <f>IF($C$4="Attiecināmās izmaksas",IF('1a+c+n'!$Q94="A",'1a+c+n'!K94,0))</f>
        <v>0</v>
      </c>
      <c r="L94" s="65">
        <f>IF($C$4="Attiecināmās izmaksas",IF('1a+c+n'!$Q94="A",'1a+c+n'!L94,0))</f>
        <v>0</v>
      </c>
      <c r="M94" s="115">
        <f>IF($C$4="Attiecināmās izmaksas",IF('1a+c+n'!$Q94="A",'1a+c+n'!M94,0))</f>
        <v>0</v>
      </c>
      <c r="N94" s="115">
        <f>IF($C$4="Attiecināmās izmaksas",IF('1a+c+n'!$Q94="A",'1a+c+n'!N94,0))</f>
        <v>0</v>
      </c>
      <c r="O94" s="115">
        <f>IF($C$4="Attiecināmās izmaksas",IF('1a+c+n'!$Q94="A",'1a+c+n'!O94,0))</f>
        <v>0</v>
      </c>
      <c r="P94" s="116">
        <f>IF($C$4="Attiecināmās izmaksas",IF('1a+c+n'!$Q94="A",'1a+c+n'!P94,0))</f>
        <v>0</v>
      </c>
    </row>
    <row r="95" spans="1:16" ht="33.75" x14ac:dyDescent="0.2">
      <c r="A95" s="51">
        <f>IF(P95=0,0,IF(COUNTBLANK(P95)=1,0,COUNTA($P$14:P95)))</f>
        <v>0</v>
      </c>
      <c r="B95" s="24">
        <f>IF($C$4="Attiecināmās izmaksas",IF('1a+c+n'!$Q95="A",'1a+c+n'!B95,0))</f>
        <v>0</v>
      </c>
      <c r="C95" s="64" t="str">
        <f>IF($C$4="Attiecināmās izmaksas",IF('1a+c+n'!$Q95="A",'1a+c+n'!C95,0))</f>
        <v>Akmens masas flīzes, paredzētas āra apstākļiem, pretslīdes klase R10, 15mm, iesk.flīžu līmi un šuvju aizpildītāju - nav</v>
      </c>
      <c r="D95" s="24" t="str">
        <f>IF($C$4="Attiecināmās izmaksas",IF('1a+c+n'!$Q95="A",'1a+c+n'!D95,0))</f>
        <v>m2</v>
      </c>
      <c r="E95" s="46"/>
      <c r="F95" s="65"/>
      <c r="G95" s="115"/>
      <c r="H95" s="115">
        <f>IF($C$4="Attiecināmās izmaksas",IF('1a+c+n'!$Q95="A",'1a+c+n'!H95,0))</f>
        <v>0</v>
      </c>
      <c r="I95" s="115"/>
      <c r="J95" s="115"/>
      <c r="K95" s="116">
        <f>IF($C$4="Attiecināmās izmaksas",IF('1a+c+n'!$Q95="A",'1a+c+n'!K95,0))</f>
        <v>0</v>
      </c>
      <c r="L95" s="65">
        <f>IF($C$4="Attiecināmās izmaksas",IF('1a+c+n'!$Q95="A",'1a+c+n'!L95,0))</f>
        <v>0</v>
      </c>
      <c r="M95" s="115">
        <f>IF($C$4="Attiecināmās izmaksas",IF('1a+c+n'!$Q95="A",'1a+c+n'!M95,0))</f>
        <v>0</v>
      </c>
      <c r="N95" s="115">
        <f>IF($C$4="Attiecināmās izmaksas",IF('1a+c+n'!$Q95="A",'1a+c+n'!N95,0))</f>
        <v>0</v>
      </c>
      <c r="O95" s="115">
        <f>IF($C$4="Attiecināmās izmaksas",IF('1a+c+n'!$Q95="A",'1a+c+n'!O95,0))</f>
        <v>0</v>
      </c>
      <c r="P95" s="116">
        <f>IF($C$4="Attiecināmās izmaksas",IF('1a+c+n'!$Q95="A",'1a+c+n'!P95,0))</f>
        <v>0</v>
      </c>
    </row>
    <row r="96" spans="1:16" ht="33.75" x14ac:dyDescent="0.2">
      <c r="A96" s="51">
        <f>IF(P96=0,0,IF(COUNTBLANK(P96)=1,0,COUNTA($P$14:P96)))</f>
        <v>0</v>
      </c>
      <c r="B96" s="24">
        <f>IF($C$4="Attiecināmās izmaksas",IF('1a+c+n'!$Q96="A",'1a+c+n'!B96,0))</f>
        <v>0</v>
      </c>
      <c r="C96" s="64" t="str">
        <f>IF($C$4="Attiecināmās izmaksas",IF('1a+c+n'!$Q96="A",'1a+c+n'!C96,0))</f>
        <v>Mehāniski attīrīt esošo balkona paneli no drūpošiem un nestabiliem betona elelmentiem līdz nesošiem betona apjomiem.</v>
      </c>
      <c r="D96" s="24" t="str">
        <f>IF($C$4="Attiecināmās izmaksas",IF('1a+c+n'!$Q96="A",'1a+c+n'!D96,0))</f>
        <v>m2</v>
      </c>
      <c r="E96" s="46"/>
      <c r="F96" s="65"/>
      <c r="G96" s="115"/>
      <c r="H96" s="115">
        <f>IF($C$4="Attiecināmās izmaksas",IF('1a+c+n'!$Q96="A",'1a+c+n'!H96,0))</f>
        <v>0</v>
      </c>
      <c r="I96" s="115"/>
      <c r="J96" s="115"/>
      <c r="K96" s="116">
        <f>IF($C$4="Attiecināmās izmaksas",IF('1a+c+n'!$Q96="A",'1a+c+n'!K96,0))</f>
        <v>0</v>
      </c>
      <c r="L96" s="65">
        <f>IF($C$4="Attiecināmās izmaksas",IF('1a+c+n'!$Q96="A",'1a+c+n'!L96,0))</f>
        <v>0</v>
      </c>
      <c r="M96" s="115">
        <f>IF($C$4="Attiecināmās izmaksas",IF('1a+c+n'!$Q96="A",'1a+c+n'!M96,0))</f>
        <v>0</v>
      </c>
      <c r="N96" s="115">
        <f>IF($C$4="Attiecināmās izmaksas",IF('1a+c+n'!$Q96="A",'1a+c+n'!N96,0))</f>
        <v>0</v>
      </c>
      <c r="O96" s="115">
        <f>IF($C$4="Attiecināmās izmaksas",IF('1a+c+n'!$Q96="A",'1a+c+n'!O96,0))</f>
        <v>0</v>
      </c>
      <c r="P96" s="116">
        <f>IF($C$4="Attiecināmās izmaksas",IF('1a+c+n'!$Q96="A",'1a+c+n'!P96,0))</f>
        <v>0</v>
      </c>
    </row>
    <row r="97" spans="1:16" ht="56.25" x14ac:dyDescent="0.2">
      <c r="A97" s="51">
        <f>IF(P97=0,0,IF(COUNTBLANK(P97)=1,0,COUNTA($P$14:P97)))</f>
        <v>0</v>
      </c>
      <c r="B97" s="24">
        <f>IF($C$4="Attiecināmās izmaksas",IF('1a+c+n'!$Q97="A",'1a+c+n'!B97,0))</f>
        <v>0</v>
      </c>
      <c r="C97" s="64" t="str">
        <f>IF($C$4="Attiecināmās izmaksas",IF('1a+c+n'!$Q97="A",'1a+c+n'!C97,0))</f>
        <v>Mehāniski attīrīt atsegtos tērauda nesošos elemetus, stiegrojumu no korozijas līdz tīram metālam, ar smilšu strūklas palīdzību  līdz virsmas kvalitātei Sa2.5. Ja kāds metāla elements, stiegrojums ir būtiski korodējis, tad jāveic elementa nomaiņu pret jaunu detaļu.</v>
      </c>
      <c r="D97" s="24" t="str">
        <f>IF($C$4="Attiecināmās izmaksas",IF('1a+c+n'!$Q97="A",'1a+c+n'!D97,0))</f>
        <v>m2</v>
      </c>
      <c r="E97" s="46"/>
      <c r="F97" s="65"/>
      <c r="G97" s="115"/>
      <c r="H97" s="115">
        <f>IF($C$4="Attiecināmās izmaksas",IF('1a+c+n'!$Q97="A",'1a+c+n'!H97,0))</f>
        <v>0</v>
      </c>
      <c r="I97" s="115"/>
      <c r="J97" s="115"/>
      <c r="K97" s="116">
        <f>IF($C$4="Attiecināmās izmaksas",IF('1a+c+n'!$Q97="A",'1a+c+n'!K97,0))</f>
        <v>0</v>
      </c>
      <c r="L97" s="65">
        <f>IF($C$4="Attiecināmās izmaksas",IF('1a+c+n'!$Q97="A",'1a+c+n'!L97,0))</f>
        <v>0</v>
      </c>
      <c r="M97" s="115">
        <f>IF($C$4="Attiecināmās izmaksas",IF('1a+c+n'!$Q97="A",'1a+c+n'!M97,0))</f>
        <v>0</v>
      </c>
      <c r="N97" s="115">
        <f>IF($C$4="Attiecināmās izmaksas",IF('1a+c+n'!$Q97="A",'1a+c+n'!N97,0))</f>
        <v>0</v>
      </c>
      <c r="O97" s="115">
        <f>IF($C$4="Attiecināmās izmaksas",IF('1a+c+n'!$Q97="A",'1a+c+n'!O97,0))</f>
        <v>0</v>
      </c>
      <c r="P97" s="116">
        <f>IF($C$4="Attiecināmās izmaksas",IF('1a+c+n'!$Q97="A",'1a+c+n'!P97,0))</f>
        <v>0</v>
      </c>
    </row>
    <row r="98" spans="1:16" ht="67.5" x14ac:dyDescent="0.2">
      <c r="A98" s="51">
        <f>IF(P98=0,0,IF(COUNTBLANK(P98)=1,0,COUNTA($P$14:P98)))</f>
        <v>0</v>
      </c>
      <c r="B98" s="24">
        <f>IF($C$4="Attiecināmās izmaksas",IF('1a+c+n'!$Q98="A",'1a+c+n'!B98,0))</f>
        <v>0</v>
      </c>
      <c r="C98" s="64" t="str">
        <f>IF($C$4="Attiecināmās izmaksas",IF('1a+c+n'!$Q98="A",'1a+c+n'!C98,0))</f>
        <v>Pēc metāla elementu attīrīšanas veic to apstrādi ar pretkorozijas pārklājumu. Saķeres uzlabošnai ar betonu pēc krāsojuma jāpārkaisa ar smiltīm. Metāla elementu pretkorozijas pārklājums, pārklāšana ar pretkorozijas javu krāsas konsistencē CERESIT CD30 vai ekvivalentu</v>
      </c>
      <c r="D98" s="24" t="str">
        <f>IF($C$4="Attiecināmās izmaksas",IF('1a+c+n'!$Q98="A",'1a+c+n'!D98,0))</f>
        <v>m2</v>
      </c>
      <c r="E98" s="46"/>
      <c r="F98" s="65"/>
      <c r="G98" s="115"/>
      <c r="H98" s="115">
        <f>IF($C$4="Attiecināmās izmaksas",IF('1a+c+n'!$Q98="A",'1a+c+n'!H98,0))</f>
        <v>0</v>
      </c>
      <c r="I98" s="115"/>
      <c r="J98" s="115"/>
      <c r="K98" s="116">
        <f>IF($C$4="Attiecināmās izmaksas",IF('1a+c+n'!$Q98="A",'1a+c+n'!K98,0))</f>
        <v>0</v>
      </c>
      <c r="L98" s="65">
        <f>IF($C$4="Attiecināmās izmaksas",IF('1a+c+n'!$Q98="A",'1a+c+n'!L98,0))</f>
        <v>0</v>
      </c>
      <c r="M98" s="115">
        <f>IF($C$4="Attiecināmās izmaksas",IF('1a+c+n'!$Q98="A",'1a+c+n'!M98,0))</f>
        <v>0</v>
      </c>
      <c r="N98" s="115">
        <f>IF($C$4="Attiecināmās izmaksas",IF('1a+c+n'!$Q98="A",'1a+c+n'!N98,0))</f>
        <v>0</v>
      </c>
      <c r="O98" s="115">
        <f>IF($C$4="Attiecināmās izmaksas",IF('1a+c+n'!$Q98="A",'1a+c+n'!O98,0))</f>
        <v>0</v>
      </c>
      <c r="P98" s="116">
        <f>IF($C$4="Attiecināmās izmaksas",IF('1a+c+n'!$Q98="A",'1a+c+n'!P98,0))</f>
        <v>0</v>
      </c>
    </row>
    <row r="99" spans="1:16" ht="45" x14ac:dyDescent="0.2">
      <c r="A99" s="51">
        <f>IF(P99=0,0,IF(COUNTBLANK(P99)=1,0,COUNTA($P$14:P99)))</f>
        <v>0</v>
      </c>
      <c r="B99" s="24">
        <f>IF($C$4="Attiecināmās izmaksas",IF('1a+c+n'!$Q99="A",'1a+c+n'!B99,0))</f>
        <v>0</v>
      </c>
      <c r="C99" s="64" t="str">
        <f>IF($C$4="Attiecināmās izmaksas",IF('1a+c+n'!$Q99="A",'1a+c+n'!C99,0))</f>
        <v>Mahāniski atīrītajam betonam (mitram) un apstrādātajam stigrojumam jāveido kontaktslānis divās kārtās uzklājot ar otu lietošanai gatavu, samaisītu javu CERESIT CD30 vai ekvivalentu.</v>
      </c>
      <c r="D99" s="24" t="str">
        <f>IF($C$4="Attiecināmās izmaksas",IF('1a+c+n'!$Q99="A",'1a+c+n'!D99,0))</f>
        <v>m2</v>
      </c>
      <c r="E99" s="46"/>
      <c r="F99" s="65"/>
      <c r="G99" s="115"/>
      <c r="H99" s="115">
        <f>IF($C$4="Attiecināmās izmaksas",IF('1a+c+n'!$Q99="A",'1a+c+n'!H99,0))</f>
        <v>0</v>
      </c>
      <c r="I99" s="115"/>
      <c r="J99" s="115"/>
      <c r="K99" s="116">
        <f>IF($C$4="Attiecināmās izmaksas",IF('1a+c+n'!$Q99="A",'1a+c+n'!K99,0))</f>
        <v>0</v>
      </c>
      <c r="L99" s="65">
        <f>IF($C$4="Attiecināmās izmaksas",IF('1a+c+n'!$Q99="A",'1a+c+n'!L99,0))</f>
        <v>0</v>
      </c>
      <c r="M99" s="115">
        <f>IF($C$4="Attiecināmās izmaksas",IF('1a+c+n'!$Q99="A",'1a+c+n'!M99,0))</f>
        <v>0</v>
      </c>
      <c r="N99" s="115">
        <f>IF($C$4="Attiecināmās izmaksas",IF('1a+c+n'!$Q99="A",'1a+c+n'!N99,0))</f>
        <v>0</v>
      </c>
      <c r="O99" s="115">
        <f>IF($C$4="Attiecināmās izmaksas",IF('1a+c+n'!$Q99="A",'1a+c+n'!O99,0))</f>
        <v>0</v>
      </c>
      <c r="P99" s="116">
        <f>IF($C$4="Attiecināmās izmaksas",IF('1a+c+n'!$Q99="A",'1a+c+n'!P99,0))</f>
        <v>0</v>
      </c>
    </row>
    <row r="100" spans="1:16" ht="56.25" x14ac:dyDescent="0.2">
      <c r="A100" s="51">
        <f>IF(P100=0,0,IF(COUNTBLANK(P100)=1,0,COUNTA($P$14:P100)))</f>
        <v>0</v>
      </c>
      <c r="B100" s="24">
        <f>IF($C$4="Attiecināmās izmaksas",IF('1a+c+n'!$Q100="A",'1a+c+n'!B100,0))</f>
        <v>0</v>
      </c>
      <c r="C100" s="64" t="str">
        <f>IF($C$4="Attiecināmās izmaksas",IF('1a+c+n'!$Q100="A",'1a+c+n'!C100,0))</f>
        <v>Pēc kontaktvirsmas izveidošanas veic betona izdrupuma aizpildīšanu, atjaunojot sākotnējos apjomus (nepieciešamības gadījumā izveido veidnes). Apjomu aizpildīšanai izmanto injekcijas javau Ceresit CD26, 25, vai ekvivalentu.</v>
      </c>
      <c r="D100" s="24" t="str">
        <f>IF($C$4="Attiecināmās izmaksas",IF('1a+c+n'!$Q100="A",'1a+c+n'!D100,0))</f>
        <v>m2</v>
      </c>
      <c r="E100" s="46"/>
      <c r="F100" s="65"/>
      <c r="G100" s="115"/>
      <c r="H100" s="115">
        <f>IF($C$4="Attiecināmās izmaksas",IF('1a+c+n'!$Q100="A",'1a+c+n'!H100,0))</f>
        <v>0</v>
      </c>
      <c r="I100" s="115"/>
      <c r="J100" s="115"/>
      <c r="K100" s="116">
        <f>IF($C$4="Attiecināmās izmaksas",IF('1a+c+n'!$Q100="A",'1a+c+n'!K100,0))</f>
        <v>0</v>
      </c>
      <c r="L100" s="65">
        <f>IF($C$4="Attiecināmās izmaksas",IF('1a+c+n'!$Q100="A",'1a+c+n'!L100,0))</f>
        <v>0</v>
      </c>
      <c r="M100" s="115">
        <f>IF($C$4="Attiecināmās izmaksas",IF('1a+c+n'!$Q100="A",'1a+c+n'!M100,0))</f>
        <v>0</v>
      </c>
      <c r="N100" s="115">
        <f>IF($C$4="Attiecināmās izmaksas",IF('1a+c+n'!$Q100="A",'1a+c+n'!N100,0))</f>
        <v>0</v>
      </c>
      <c r="O100" s="115">
        <f>IF($C$4="Attiecināmās izmaksas",IF('1a+c+n'!$Q100="A",'1a+c+n'!O100,0))</f>
        <v>0</v>
      </c>
      <c r="P100" s="116">
        <f>IF($C$4="Attiecināmās izmaksas",IF('1a+c+n'!$Q100="A",'1a+c+n'!P100,0))</f>
        <v>0</v>
      </c>
    </row>
    <row r="101" spans="1:16" ht="22.5" x14ac:dyDescent="0.2">
      <c r="A101" s="51">
        <f>IF(P101=0,0,IF(COUNTBLANK(P101)=1,0,COUNTA($P$14:P101)))</f>
        <v>0</v>
      </c>
      <c r="B101" s="24">
        <f>IF($C$4="Attiecināmās izmaksas",IF('1a+c+n'!$Q101="A",'1a+c+n'!B101,0))</f>
        <v>0</v>
      </c>
      <c r="C101" s="64" t="str">
        <f>IF($C$4="Attiecināmās izmaksas",IF('1a+c+n'!$Q101="A",'1a+c+n'!C101,0))</f>
        <v>Siltinājums ar putupolistirola plāksnēm EPS80  (λ≤0,036 W/mK) 50mm</v>
      </c>
      <c r="D101" s="24" t="str">
        <f>IF($C$4="Attiecināmās izmaksas",IF('1a+c+n'!$Q101="A",'1a+c+n'!D101,0))</f>
        <v>m2</v>
      </c>
      <c r="E101" s="46"/>
      <c r="F101" s="65"/>
      <c r="G101" s="115"/>
      <c r="H101" s="115">
        <f>IF($C$4="Attiecināmās izmaksas",IF('1a+c+n'!$Q101="A",'1a+c+n'!H101,0))</f>
        <v>0</v>
      </c>
      <c r="I101" s="115"/>
      <c r="J101" s="115"/>
      <c r="K101" s="116">
        <f>IF($C$4="Attiecināmās izmaksas",IF('1a+c+n'!$Q101="A",'1a+c+n'!K101,0))</f>
        <v>0</v>
      </c>
      <c r="L101" s="65">
        <f>IF($C$4="Attiecināmās izmaksas",IF('1a+c+n'!$Q101="A",'1a+c+n'!L101,0))</f>
        <v>0</v>
      </c>
      <c r="M101" s="115">
        <f>IF($C$4="Attiecināmās izmaksas",IF('1a+c+n'!$Q101="A",'1a+c+n'!M101,0))</f>
        <v>0</v>
      </c>
      <c r="N101" s="115">
        <f>IF($C$4="Attiecināmās izmaksas",IF('1a+c+n'!$Q101="A",'1a+c+n'!N101,0))</f>
        <v>0</v>
      </c>
      <c r="O101" s="115">
        <f>IF($C$4="Attiecināmās izmaksas",IF('1a+c+n'!$Q101="A",'1a+c+n'!O101,0))</f>
        <v>0</v>
      </c>
      <c r="P101" s="116">
        <f>IF($C$4="Attiecināmās izmaksas",IF('1a+c+n'!$Q101="A",'1a+c+n'!P101,0))</f>
        <v>0</v>
      </c>
    </row>
    <row r="102" spans="1:16" ht="33.75" x14ac:dyDescent="0.2">
      <c r="A102" s="51">
        <f>IF(P102=0,0,IF(COUNTBLANK(P102)=1,0,COUNTA($P$14:P102)))</f>
        <v>0</v>
      </c>
      <c r="B102" s="24">
        <f>IF($C$4="Attiecināmās izmaksas",IF('1a+c+n'!$Q102="A",'1a+c+n'!B102,0))</f>
        <v>0</v>
      </c>
      <c r="C102" s="64" t="str">
        <f>IF($C$4="Attiecināmās izmaksas",IF('1a+c+n'!$Q102="A",'1a+c+n'!C102,0))</f>
        <v>Hidroizolējoša pārklājuma izveidošana uz betona grīdas  MAPEI Aquaflex Roof, tonis pelēks vai ekvivalents</v>
      </c>
      <c r="D102" s="24" t="str">
        <f>IF($C$4="Attiecināmās izmaksas",IF('1a+c+n'!$Q102="A",'1a+c+n'!D102,0))</f>
        <v>m2</v>
      </c>
      <c r="E102" s="46"/>
      <c r="F102" s="65"/>
      <c r="G102" s="115"/>
      <c r="H102" s="115">
        <f>IF($C$4="Attiecināmās izmaksas",IF('1a+c+n'!$Q102="A",'1a+c+n'!H102,0))</f>
        <v>0</v>
      </c>
      <c r="I102" s="115"/>
      <c r="J102" s="115"/>
      <c r="K102" s="116">
        <f>IF($C$4="Attiecināmās izmaksas",IF('1a+c+n'!$Q102="A",'1a+c+n'!K102,0))</f>
        <v>0</v>
      </c>
      <c r="L102" s="65">
        <f>IF($C$4="Attiecināmās izmaksas",IF('1a+c+n'!$Q102="A",'1a+c+n'!L102,0))</f>
        <v>0</v>
      </c>
      <c r="M102" s="115">
        <f>IF($C$4="Attiecināmās izmaksas",IF('1a+c+n'!$Q102="A",'1a+c+n'!M102,0))</f>
        <v>0</v>
      </c>
      <c r="N102" s="115">
        <f>IF($C$4="Attiecināmās izmaksas",IF('1a+c+n'!$Q102="A",'1a+c+n'!N102,0))</f>
        <v>0</v>
      </c>
      <c r="O102" s="115">
        <f>IF($C$4="Attiecināmās izmaksas",IF('1a+c+n'!$Q102="A",'1a+c+n'!O102,0))</f>
        <v>0</v>
      </c>
      <c r="P102" s="116">
        <f>IF($C$4="Attiecināmās izmaksas",IF('1a+c+n'!$Q102="A",'1a+c+n'!P102,0))</f>
        <v>0</v>
      </c>
    </row>
    <row r="103" spans="1:16" ht="33.75" x14ac:dyDescent="0.2">
      <c r="A103" s="51">
        <f>IF(P103=0,0,IF(COUNTBLANK(P103)=1,0,COUNTA($P$14:P103)))</f>
        <v>0</v>
      </c>
      <c r="B103" s="24">
        <f>IF($C$4="Attiecināmās izmaksas",IF('1a+c+n'!$Q103="A",'1a+c+n'!B103,0))</f>
        <v>0</v>
      </c>
      <c r="C103" s="64" t="str">
        <f>IF($C$4="Attiecināmās izmaksas",IF('1a+c+n'!$Q103="A",'1a+c+n'!C103,0))</f>
        <v>Balkonu apakšējās plaknes gruntēšana, špaktelēšana un krāsošana ar aizsargājošu un dekoratīvu akrila krāsu Ceresit CT44, vai ekvivalents.</v>
      </c>
      <c r="D103" s="24" t="str">
        <f>IF($C$4="Attiecināmās izmaksas",IF('1a+c+n'!$Q103="A",'1a+c+n'!D103,0))</f>
        <v>m2</v>
      </c>
      <c r="E103" s="46"/>
      <c r="F103" s="65"/>
      <c r="G103" s="115"/>
      <c r="H103" s="115">
        <f>IF($C$4="Attiecināmās izmaksas",IF('1a+c+n'!$Q103="A",'1a+c+n'!H103,0))</f>
        <v>0</v>
      </c>
      <c r="I103" s="115"/>
      <c r="J103" s="115"/>
      <c r="K103" s="116">
        <f>IF($C$4="Attiecināmās izmaksas",IF('1a+c+n'!$Q103="A",'1a+c+n'!K103,0))</f>
        <v>0</v>
      </c>
      <c r="L103" s="65">
        <f>IF($C$4="Attiecināmās izmaksas",IF('1a+c+n'!$Q103="A",'1a+c+n'!L103,0))</f>
        <v>0</v>
      </c>
      <c r="M103" s="115">
        <f>IF($C$4="Attiecināmās izmaksas",IF('1a+c+n'!$Q103="A",'1a+c+n'!M103,0))</f>
        <v>0</v>
      </c>
      <c r="N103" s="115">
        <f>IF($C$4="Attiecināmās izmaksas",IF('1a+c+n'!$Q103="A",'1a+c+n'!N103,0))</f>
        <v>0</v>
      </c>
      <c r="O103" s="115">
        <f>IF($C$4="Attiecināmās izmaksas",IF('1a+c+n'!$Q103="A",'1a+c+n'!O103,0))</f>
        <v>0</v>
      </c>
      <c r="P103" s="116">
        <f>IF($C$4="Attiecināmās izmaksas",IF('1a+c+n'!$Q103="A",'1a+c+n'!P103,0))</f>
        <v>0</v>
      </c>
    </row>
    <row r="104" spans="1:16" ht="33.75" x14ac:dyDescent="0.2">
      <c r="A104" s="51">
        <f>IF(P104=0,0,IF(COUNTBLANK(P104)=1,0,COUNTA($P$14:P104)))</f>
        <v>0</v>
      </c>
      <c r="B104" s="24">
        <f>IF($C$4="Attiecināmās izmaksas",IF('1a+c+n'!$Q104="A",'1a+c+n'!B104,0))</f>
        <v>0</v>
      </c>
      <c r="C104" s="64" t="str">
        <f>IF($C$4="Attiecināmās izmaksas",IF('1a+c+n'!$Q104="A",'1a+c+n'!C104,0))</f>
        <v>Kristalizējošas blīvejošās javas (hidroizolācija) un slīpumu veidojošā javas slāņa izveide nodrošinot kritumu 2-2,5%</v>
      </c>
      <c r="D104" s="24" t="str">
        <f>IF($C$4="Attiecināmās izmaksas",IF('1a+c+n'!$Q104="A",'1a+c+n'!D104,0))</f>
        <v>m2</v>
      </c>
      <c r="E104" s="46"/>
      <c r="F104" s="65"/>
      <c r="G104" s="115"/>
      <c r="H104" s="115">
        <f>IF($C$4="Attiecināmās izmaksas",IF('1a+c+n'!$Q104="A",'1a+c+n'!H104,0))</f>
        <v>0</v>
      </c>
      <c r="I104" s="115"/>
      <c r="J104" s="115"/>
      <c r="K104" s="116">
        <f>IF($C$4="Attiecināmās izmaksas",IF('1a+c+n'!$Q104="A",'1a+c+n'!K104,0))</f>
        <v>0</v>
      </c>
      <c r="L104" s="65">
        <f>IF($C$4="Attiecināmās izmaksas",IF('1a+c+n'!$Q104="A",'1a+c+n'!L104,0))</f>
        <v>0</v>
      </c>
      <c r="M104" s="115">
        <f>IF($C$4="Attiecināmās izmaksas",IF('1a+c+n'!$Q104="A",'1a+c+n'!M104,0))</f>
        <v>0</v>
      </c>
      <c r="N104" s="115">
        <f>IF($C$4="Attiecināmās izmaksas",IF('1a+c+n'!$Q104="A",'1a+c+n'!N104,0))</f>
        <v>0</v>
      </c>
      <c r="O104" s="115">
        <f>IF($C$4="Attiecināmās izmaksas",IF('1a+c+n'!$Q104="A",'1a+c+n'!O104,0))</f>
        <v>0</v>
      </c>
      <c r="P104" s="116">
        <f>IF($C$4="Attiecināmās izmaksas",IF('1a+c+n'!$Q104="A",'1a+c+n'!P104,0))</f>
        <v>0</v>
      </c>
    </row>
    <row r="105" spans="1:16" ht="33.75" x14ac:dyDescent="0.2">
      <c r="A105" s="51">
        <f>IF(P105=0,0,IF(COUNTBLANK(P105)=1,0,COUNTA($P$14:P105)))</f>
        <v>0</v>
      </c>
      <c r="B105" s="24">
        <f>IF($C$4="Attiecināmās izmaksas",IF('1a+c+n'!$Q105="A",'1a+c+n'!B105,0))</f>
        <v>0</v>
      </c>
      <c r="C105" s="64" t="str">
        <f>IF($C$4="Attiecināmās izmaksas",IF('1a+c+n'!$Q105="A",'1a+c+n'!C105,0))</f>
        <v>Skārda lāsenis, PE materiāla biezums 0,45mm, tonis RAL7024 un tā iestrāde saskaņā ar mezgla-A risinājumu.</v>
      </c>
      <c r="D105" s="24" t="str">
        <f>IF($C$4="Attiecināmās izmaksas",IF('1a+c+n'!$Q105="A",'1a+c+n'!D105,0))</f>
        <v>m</v>
      </c>
      <c r="E105" s="46"/>
      <c r="F105" s="65"/>
      <c r="G105" s="115"/>
      <c r="H105" s="115">
        <f>IF($C$4="Attiecināmās izmaksas",IF('1a+c+n'!$Q105="A",'1a+c+n'!H105,0))</f>
        <v>0</v>
      </c>
      <c r="I105" s="115"/>
      <c r="J105" s="115"/>
      <c r="K105" s="116">
        <f>IF($C$4="Attiecināmās izmaksas",IF('1a+c+n'!$Q105="A",'1a+c+n'!K105,0))</f>
        <v>0</v>
      </c>
      <c r="L105" s="65">
        <f>IF($C$4="Attiecināmās izmaksas",IF('1a+c+n'!$Q105="A",'1a+c+n'!L105,0))</f>
        <v>0</v>
      </c>
      <c r="M105" s="115">
        <f>IF($C$4="Attiecināmās izmaksas",IF('1a+c+n'!$Q105="A",'1a+c+n'!M105,0))</f>
        <v>0</v>
      </c>
      <c r="N105" s="115">
        <f>IF($C$4="Attiecināmās izmaksas",IF('1a+c+n'!$Q105="A",'1a+c+n'!N105,0))</f>
        <v>0</v>
      </c>
      <c r="O105" s="115">
        <f>IF($C$4="Attiecināmās izmaksas",IF('1a+c+n'!$Q105="A",'1a+c+n'!O105,0))</f>
        <v>0</v>
      </c>
      <c r="P105" s="116">
        <f>IF($C$4="Attiecināmās izmaksas",IF('1a+c+n'!$Q105="A",'1a+c+n'!P105,0))</f>
        <v>0</v>
      </c>
    </row>
    <row r="106" spans="1:16" x14ac:dyDescent="0.2">
      <c r="A106" s="51">
        <f>IF(P106=0,0,IF(COUNTBLANK(P106)=1,0,COUNTA($P$14:P106)))</f>
        <v>0</v>
      </c>
      <c r="B106" s="24">
        <f>IF($C$4="Attiecināmās izmaksas",IF('1a+c+n'!$Q106="A",'1a+c+n'!B106,0))</f>
        <v>0</v>
      </c>
      <c r="C106" s="64">
        <f>IF($C$4="Attiecināmās izmaksas",IF('1a+c+n'!$Q106="A",'1a+c+n'!C106,0))</f>
        <v>0</v>
      </c>
      <c r="D106" s="24">
        <f>IF($C$4="Attiecināmās izmaksas",IF('1a+c+n'!$Q106="A",'1a+c+n'!D106,0))</f>
        <v>0</v>
      </c>
      <c r="E106" s="46"/>
      <c r="F106" s="65"/>
      <c r="G106" s="115"/>
      <c r="H106" s="115">
        <f>IF($C$4="Attiecināmās izmaksas",IF('1a+c+n'!$Q106="A",'1a+c+n'!H106,0))</f>
        <v>0</v>
      </c>
      <c r="I106" s="115"/>
      <c r="J106" s="115"/>
      <c r="K106" s="116">
        <f>IF($C$4="Attiecināmās izmaksas",IF('1a+c+n'!$Q106="A",'1a+c+n'!K106,0))</f>
        <v>0</v>
      </c>
      <c r="L106" s="65">
        <f>IF($C$4="Attiecināmās izmaksas",IF('1a+c+n'!$Q106="A",'1a+c+n'!L106,0))</f>
        <v>0</v>
      </c>
      <c r="M106" s="115">
        <f>IF($C$4="Attiecināmās izmaksas",IF('1a+c+n'!$Q106="A",'1a+c+n'!M106,0))</f>
        <v>0</v>
      </c>
      <c r="N106" s="115">
        <f>IF($C$4="Attiecināmās izmaksas",IF('1a+c+n'!$Q106="A",'1a+c+n'!N106,0))</f>
        <v>0</v>
      </c>
      <c r="O106" s="115">
        <f>IF($C$4="Attiecināmās izmaksas",IF('1a+c+n'!$Q106="A",'1a+c+n'!O106,0))</f>
        <v>0</v>
      </c>
      <c r="P106" s="116">
        <f>IF($C$4="Attiecināmās izmaksas",IF('1a+c+n'!$Q106="A",'1a+c+n'!P106,0))</f>
        <v>0</v>
      </c>
    </row>
    <row r="107" spans="1:16" ht="22.5" x14ac:dyDescent="0.2">
      <c r="A107" s="51">
        <f>IF(P107=0,0,IF(COUNTBLANK(P107)=1,0,COUNTA($P$14:P107)))</f>
        <v>0</v>
      </c>
      <c r="B107" s="24">
        <f>IF($C$4="Attiecināmās izmaksas",IF('1a+c+n'!$Q107="A",'1a+c+n'!B107,0))</f>
        <v>0</v>
      </c>
      <c r="C107" s="64" t="str">
        <f>IF($C$4="Attiecināmās izmaksas",IF('1a+c+n'!$Q107="A",'1a+c+n'!C107,0))</f>
        <v>Koka brusa 45*80mm, stiprināta pie esošā jumta latojuma ar kokskrūvēm, s=300mm</v>
      </c>
      <c r="D107" s="24" t="str">
        <f>IF($C$4="Attiecināmās izmaksas",IF('1a+c+n'!$Q107="A",'1a+c+n'!D107,0))</f>
        <v>m3</v>
      </c>
      <c r="E107" s="46"/>
      <c r="F107" s="65"/>
      <c r="G107" s="115"/>
      <c r="H107" s="115">
        <f>IF($C$4="Attiecināmās izmaksas",IF('1a+c+n'!$Q107="A",'1a+c+n'!H107,0))</f>
        <v>0</v>
      </c>
      <c r="I107" s="115"/>
      <c r="J107" s="115"/>
      <c r="K107" s="116">
        <f>IF($C$4="Attiecināmās izmaksas",IF('1a+c+n'!$Q107="A",'1a+c+n'!K107,0))</f>
        <v>0</v>
      </c>
      <c r="L107" s="65">
        <f>IF($C$4="Attiecināmās izmaksas",IF('1a+c+n'!$Q107="A",'1a+c+n'!L107,0))</f>
        <v>0</v>
      </c>
      <c r="M107" s="115">
        <f>IF($C$4="Attiecināmās izmaksas",IF('1a+c+n'!$Q107="A",'1a+c+n'!M107,0))</f>
        <v>0</v>
      </c>
      <c r="N107" s="115">
        <f>IF($C$4="Attiecināmās izmaksas",IF('1a+c+n'!$Q107="A",'1a+c+n'!N107,0))</f>
        <v>0</v>
      </c>
      <c r="O107" s="115">
        <f>IF($C$4="Attiecināmās izmaksas",IF('1a+c+n'!$Q107="A",'1a+c+n'!O107,0))</f>
        <v>0</v>
      </c>
      <c r="P107" s="116">
        <f>IF($C$4="Attiecināmās izmaksas",IF('1a+c+n'!$Q107="A",'1a+c+n'!P107,0))</f>
        <v>0</v>
      </c>
    </row>
    <row r="108" spans="1:16" x14ac:dyDescent="0.2">
      <c r="A108" s="51">
        <f>IF(P108=0,0,IF(COUNTBLANK(P108)=1,0,COUNTA($P$14:P108)))</f>
        <v>0</v>
      </c>
      <c r="B108" s="24">
        <f>IF($C$4="Attiecināmās izmaksas",IF('1a+c+n'!$Q108="A",'1a+c+n'!B108,0))</f>
        <v>0</v>
      </c>
      <c r="C108" s="64" t="str">
        <f>IF($C$4="Attiecināmās izmaksas",IF('1a+c+n'!$Q108="A",'1a+c+n'!C108,0))</f>
        <v>Koka dēļu apdare 20*100mm, krāsa RR23</v>
      </c>
      <c r="D108" s="24" t="str">
        <f>IF($C$4="Attiecināmās izmaksas",IF('1a+c+n'!$Q108="A",'1a+c+n'!D108,0))</f>
        <v>m2</v>
      </c>
      <c r="E108" s="46"/>
      <c r="F108" s="65"/>
      <c r="G108" s="115"/>
      <c r="H108" s="115">
        <f>IF($C$4="Attiecināmās izmaksas",IF('1a+c+n'!$Q108="A",'1a+c+n'!H108,0))</f>
        <v>0</v>
      </c>
      <c r="I108" s="115"/>
      <c r="J108" s="115"/>
      <c r="K108" s="116">
        <f>IF($C$4="Attiecināmās izmaksas",IF('1a+c+n'!$Q108="A",'1a+c+n'!K108,0))</f>
        <v>0</v>
      </c>
      <c r="L108" s="65">
        <f>IF($C$4="Attiecināmās izmaksas",IF('1a+c+n'!$Q108="A",'1a+c+n'!L108,0))</f>
        <v>0</v>
      </c>
      <c r="M108" s="115">
        <f>IF($C$4="Attiecināmās izmaksas",IF('1a+c+n'!$Q108="A",'1a+c+n'!M108,0))</f>
        <v>0</v>
      </c>
      <c r="N108" s="115">
        <f>IF($C$4="Attiecināmās izmaksas",IF('1a+c+n'!$Q108="A",'1a+c+n'!N108,0))</f>
        <v>0</v>
      </c>
      <c r="O108" s="115">
        <f>IF($C$4="Attiecināmās izmaksas",IF('1a+c+n'!$Q108="A",'1a+c+n'!O108,0))</f>
        <v>0</v>
      </c>
      <c r="P108" s="116">
        <f>IF($C$4="Attiecināmās izmaksas",IF('1a+c+n'!$Q108="A",'1a+c+n'!P108,0))</f>
        <v>0</v>
      </c>
    </row>
    <row r="109" spans="1:16" x14ac:dyDescent="0.2">
      <c r="A109" s="51">
        <f>IF(P109=0,0,IF(COUNTBLANK(P109)=1,0,COUNTA($P$14:P109)))</f>
        <v>0</v>
      </c>
      <c r="B109" s="24">
        <f>IF($C$4="Attiecināmās izmaksas",IF('1a+c+n'!$Q109="A",'1a+c+n'!B109,0))</f>
        <v>0</v>
      </c>
      <c r="C109" s="64" t="str">
        <f>IF($C$4="Attiecināmās izmaksas",IF('1a+c+n'!$Q109="A",'1a+c+n'!C109,0))</f>
        <v>Stūra leņķis 64x91x91x2.5mm</v>
      </c>
      <c r="D109" s="24" t="str">
        <f>IF($C$4="Attiecināmās izmaksas",IF('1a+c+n'!$Q109="A",'1a+c+n'!D109,0))</f>
        <v>gb.</v>
      </c>
      <c r="E109" s="46"/>
      <c r="F109" s="65"/>
      <c r="G109" s="115"/>
      <c r="H109" s="115">
        <f>IF($C$4="Attiecināmās izmaksas",IF('1a+c+n'!$Q109="A",'1a+c+n'!H109,0))</f>
        <v>0</v>
      </c>
      <c r="I109" s="115"/>
      <c r="J109" s="115"/>
      <c r="K109" s="116">
        <f>IF($C$4="Attiecināmās izmaksas",IF('1a+c+n'!$Q109="A",'1a+c+n'!K109,0))</f>
        <v>0</v>
      </c>
      <c r="L109" s="65">
        <f>IF($C$4="Attiecināmās izmaksas",IF('1a+c+n'!$Q109="A",'1a+c+n'!L109,0))</f>
        <v>0</v>
      </c>
      <c r="M109" s="115">
        <f>IF($C$4="Attiecināmās izmaksas",IF('1a+c+n'!$Q109="A",'1a+c+n'!M109,0))</f>
        <v>0</v>
      </c>
      <c r="N109" s="115">
        <f>IF($C$4="Attiecināmās izmaksas",IF('1a+c+n'!$Q109="A",'1a+c+n'!N109,0))</f>
        <v>0</v>
      </c>
      <c r="O109" s="115">
        <f>IF($C$4="Attiecināmās izmaksas",IF('1a+c+n'!$Q109="A",'1a+c+n'!O109,0))</f>
        <v>0</v>
      </c>
      <c r="P109" s="116">
        <f>IF($C$4="Attiecināmās izmaksas",IF('1a+c+n'!$Q109="A",'1a+c+n'!P109,0))</f>
        <v>0</v>
      </c>
    </row>
    <row r="110" spans="1:16" x14ac:dyDescent="0.2">
      <c r="A110" s="51">
        <f>IF(P110=0,0,IF(COUNTBLANK(P110)=1,0,COUNTA($P$14:P110)))</f>
        <v>0</v>
      </c>
      <c r="B110" s="24">
        <f>IF($C$4="Attiecināmās izmaksas",IF('1a+c+n'!$Q110="A",'1a+c+n'!B110,0))</f>
        <v>0</v>
      </c>
      <c r="C110" s="64" t="str">
        <f>IF($C$4="Attiecināmās izmaksas",IF('1a+c+n'!$Q110="A",'1a+c+n'!C110,0))</f>
        <v>Skārda lāsenis</v>
      </c>
      <c r="D110" s="24" t="str">
        <f>IF($C$4="Attiecināmās izmaksas",IF('1a+c+n'!$Q110="A",'1a+c+n'!D110,0))</f>
        <v>m</v>
      </c>
      <c r="E110" s="46"/>
      <c r="F110" s="65"/>
      <c r="G110" s="115"/>
      <c r="H110" s="115">
        <f>IF($C$4="Attiecināmās izmaksas",IF('1a+c+n'!$Q110="A",'1a+c+n'!H110,0))</f>
        <v>0</v>
      </c>
      <c r="I110" s="115"/>
      <c r="J110" s="115"/>
      <c r="K110" s="116">
        <f>IF($C$4="Attiecināmās izmaksas",IF('1a+c+n'!$Q110="A",'1a+c+n'!K110,0))</f>
        <v>0</v>
      </c>
      <c r="L110" s="65">
        <f>IF($C$4="Attiecināmās izmaksas",IF('1a+c+n'!$Q110="A",'1a+c+n'!L110,0))</f>
        <v>0</v>
      </c>
      <c r="M110" s="115">
        <f>IF($C$4="Attiecināmās izmaksas",IF('1a+c+n'!$Q110="A",'1a+c+n'!M110,0))</f>
        <v>0</v>
      </c>
      <c r="N110" s="115">
        <f>IF($C$4="Attiecināmās izmaksas",IF('1a+c+n'!$Q110="A",'1a+c+n'!N110,0))</f>
        <v>0</v>
      </c>
      <c r="O110" s="115">
        <f>IF($C$4="Attiecināmās izmaksas",IF('1a+c+n'!$Q110="A",'1a+c+n'!O110,0))</f>
        <v>0</v>
      </c>
      <c r="P110" s="116">
        <f>IF($C$4="Attiecināmās izmaksas",IF('1a+c+n'!$Q110="A",'1a+c+n'!P110,0))</f>
        <v>0</v>
      </c>
    </row>
    <row r="111" spans="1:16" x14ac:dyDescent="0.2">
      <c r="A111" s="51">
        <f>IF(P111=0,0,IF(COUNTBLANK(P111)=1,0,COUNTA($P$14:P111)))</f>
        <v>0</v>
      </c>
      <c r="B111" s="24">
        <f>IF($C$4="Attiecināmās izmaksas",IF('1a+c+n'!$Q111="A",'1a+c+n'!B111,0))</f>
        <v>0</v>
      </c>
      <c r="C111" s="64" t="str">
        <f>IF($C$4="Attiecināmās izmaksas",IF('1a+c+n'!$Q111="A",'1a+c+n'!C111,0))</f>
        <v>Jauna jumta seguma izbūve</v>
      </c>
      <c r="D111" s="24" t="str">
        <f>IF($C$4="Attiecināmās izmaksas",IF('1a+c+n'!$Q111="A",'1a+c+n'!D111,0))</f>
        <v>m2</v>
      </c>
      <c r="E111" s="46"/>
      <c r="F111" s="65"/>
      <c r="G111" s="115"/>
      <c r="H111" s="115">
        <f>IF($C$4="Attiecināmās izmaksas",IF('1a+c+n'!$Q111="A",'1a+c+n'!H111,0))</f>
        <v>0</v>
      </c>
      <c r="I111" s="115"/>
      <c r="J111" s="115"/>
      <c r="K111" s="116">
        <f>IF($C$4="Attiecināmās izmaksas",IF('1a+c+n'!$Q111="A",'1a+c+n'!K111,0))</f>
        <v>0</v>
      </c>
      <c r="L111" s="65">
        <f>IF($C$4="Attiecināmās izmaksas",IF('1a+c+n'!$Q111="A",'1a+c+n'!L111,0))</f>
        <v>0</v>
      </c>
      <c r="M111" s="115">
        <f>IF($C$4="Attiecināmās izmaksas",IF('1a+c+n'!$Q111="A",'1a+c+n'!M111,0))</f>
        <v>0</v>
      </c>
      <c r="N111" s="115">
        <f>IF($C$4="Attiecināmās izmaksas",IF('1a+c+n'!$Q111="A",'1a+c+n'!N111,0))</f>
        <v>0</v>
      </c>
      <c r="O111" s="115">
        <f>IF($C$4="Attiecināmās izmaksas",IF('1a+c+n'!$Q111="A",'1a+c+n'!O111,0))</f>
        <v>0</v>
      </c>
      <c r="P111" s="116">
        <f>IF($C$4="Attiecināmās izmaksas",IF('1a+c+n'!$Q111="A",'1a+c+n'!P111,0))</f>
        <v>0</v>
      </c>
    </row>
    <row r="112" spans="1:16" x14ac:dyDescent="0.2">
      <c r="A112" s="51">
        <f>IF(P112=0,0,IF(COUNTBLANK(P112)=1,0,COUNTA($P$14:P112)))</f>
        <v>0</v>
      </c>
      <c r="B112" s="24">
        <f>IF($C$4="Attiecināmās izmaksas",IF('1a+c+n'!$Q112="A",'1a+c+n'!B112,0))</f>
        <v>0</v>
      </c>
      <c r="C112" s="64" t="str">
        <f>IF($C$4="Attiecināmās izmaksas",IF('1a+c+n'!$Q112="A",'1a+c+n'!C112,0))</f>
        <v>Lietus ūdens tekņu montāža</v>
      </c>
      <c r="D112" s="24" t="str">
        <f>IF($C$4="Attiecināmās izmaksas",IF('1a+c+n'!$Q112="A",'1a+c+n'!D112,0))</f>
        <v>m</v>
      </c>
      <c r="E112" s="46"/>
      <c r="F112" s="65"/>
      <c r="G112" s="115"/>
      <c r="H112" s="115">
        <f>IF($C$4="Attiecināmās izmaksas",IF('1a+c+n'!$Q112="A",'1a+c+n'!H112,0))</f>
        <v>0</v>
      </c>
      <c r="I112" s="115"/>
      <c r="J112" s="115"/>
      <c r="K112" s="116">
        <f>IF($C$4="Attiecināmās izmaksas",IF('1a+c+n'!$Q112="A",'1a+c+n'!K112,0))</f>
        <v>0</v>
      </c>
      <c r="L112" s="65">
        <f>IF($C$4="Attiecināmās izmaksas",IF('1a+c+n'!$Q112="A",'1a+c+n'!L112,0))</f>
        <v>0</v>
      </c>
      <c r="M112" s="115">
        <f>IF($C$4="Attiecināmās izmaksas",IF('1a+c+n'!$Q112="A",'1a+c+n'!M112,0))</f>
        <v>0</v>
      </c>
      <c r="N112" s="115">
        <f>IF($C$4="Attiecināmās izmaksas",IF('1a+c+n'!$Q112="A",'1a+c+n'!N112,0))</f>
        <v>0</v>
      </c>
      <c r="O112" s="115">
        <f>IF($C$4="Attiecināmās izmaksas",IF('1a+c+n'!$Q112="A",'1a+c+n'!O112,0))</f>
        <v>0</v>
      </c>
      <c r="P112" s="116">
        <f>IF($C$4="Attiecināmās izmaksas",IF('1a+c+n'!$Q112="A",'1a+c+n'!P112,0))</f>
        <v>0</v>
      </c>
    </row>
    <row r="113" spans="1:16" x14ac:dyDescent="0.2">
      <c r="A113" s="51">
        <f>IF(P113=0,0,IF(COUNTBLANK(P113)=1,0,COUNTA($P$14:P113)))</f>
        <v>0</v>
      </c>
      <c r="B113" s="24">
        <f>IF($C$4="Attiecināmās izmaksas",IF('1a+c+n'!$Q113="A",'1a+c+n'!B113,0))</f>
        <v>0</v>
      </c>
      <c r="C113" s="64" t="str">
        <f>IF($C$4="Attiecināmās izmaksas",IF('1a+c+n'!$Q113="A",'1a+c+n'!C113,0))</f>
        <v>Lietus ūdens notekcauruļu montāža</v>
      </c>
      <c r="D113" s="24" t="str">
        <f>IF($C$4="Attiecināmās izmaksas",IF('1a+c+n'!$Q113="A",'1a+c+n'!D113,0))</f>
        <v>m</v>
      </c>
      <c r="E113" s="46"/>
      <c r="F113" s="65"/>
      <c r="G113" s="115"/>
      <c r="H113" s="115">
        <f>IF($C$4="Attiecināmās izmaksas",IF('1a+c+n'!$Q113="A",'1a+c+n'!H113,0))</f>
        <v>0</v>
      </c>
      <c r="I113" s="115"/>
      <c r="J113" s="115"/>
      <c r="K113" s="116">
        <f>IF($C$4="Attiecināmās izmaksas",IF('1a+c+n'!$Q113="A",'1a+c+n'!K113,0))</f>
        <v>0</v>
      </c>
      <c r="L113" s="65">
        <f>IF($C$4="Attiecināmās izmaksas",IF('1a+c+n'!$Q113="A",'1a+c+n'!L113,0))</f>
        <v>0</v>
      </c>
      <c r="M113" s="115">
        <f>IF($C$4="Attiecināmās izmaksas",IF('1a+c+n'!$Q113="A",'1a+c+n'!M113,0))</f>
        <v>0</v>
      </c>
      <c r="N113" s="115">
        <f>IF($C$4="Attiecināmās izmaksas",IF('1a+c+n'!$Q113="A",'1a+c+n'!N113,0))</f>
        <v>0</v>
      </c>
      <c r="O113" s="115">
        <f>IF($C$4="Attiecināmās izmaksas",IF('1a+c+n'!$Q113="A",'1a+c+n'!O113,0))</f>
        <v>0</v>
      </c>
      <c r="P113" s="116">
        <f>IF($C$4="Attiecināmās izmaksas",IF('1a+c+n'!$Q113="A",'1a+c+n'!P113,0))</f>
        <v>0</v>
      </c>
    </row>
    <row r="114" spans="1:16" x14ac:dyDescent="0.2">
      <c r="A114" s="51">
        <f>IF(P114=0,0,IF(COUNTBLANK(P114)=1,0,COUNTA($P$14:P114)))</f>
        <v>0</v>
      </c>
      <c r="B114" s="24">
        <f>IF($C$4="Attiecināmās izmaksas",IF('1a+c+n'!$Q114="A",'1a+c+n'!B114,0))</f>
        <v>0</v>
      </c>
      <c r="C114" s="64">
        <f>IF($C$4="Attiecināmās izmaksas",IF('1a+c+n'!$Q114="A",'1a+c+n'!C114,0))</f>
        <v>0</v>
      </c>
      <c r="D114" s="24">
        <f>IF($C$4="Attiecināmās izmaksas",IF('1a+c+n'!$Q114="A",'1a+c+n'!D114,0))</f>
        <v>0</v>
      </c>
      <c r="E114" s="46"/>
      <c r="F114" s="65"/>
      <c r="G114" s="115"/>
      <c r="H114" s="115">
        <f>IF($C$4="Attiecināmās izmaksas",IF('1a+c+n'!$Q114="A",'1a+c+n'!H114,0))</f>
        <v>0</v>
      </c>
      <c r="I114" s="115"/>
      <c r="J114" s="115"/>
      <c r="K114" s="116">
        <f>IF($C$4="Attiecināmās izmaksas",IF('1a+c+n'!$Q114="A",'1a+c+n'!K114,0))</f>
        <v>0</v>
      </c>
      <c r="L114" s="65">
        <f>IF($C$4="Attiecināmās izmaksas",IF('1a+c+n'!$Q114="A",'1a+c+n'!L114,0))</f>
        <v>0</v>
      </c>
      <c r="M114" s="115">
        <f>IF($C$4="Attiecināmās izmaksas",IF('1a+c+n'!$Q114="A",'1a+c+n'!M114,0))</f>
        <v>0</v>
      </c>
      <c r="N114" s="115">
        <f>IF($C$4="Attiecināmās izmaksas",IF('1a+c+n'!$Q114="A",'1a+c+n'!N114,0))</f>
        <v>0</v>
      </c>
      <c r="O114" s="115">
        <f>IF($C$4="Attiecināmās izmaksas",IF('1a+c+n'!$Q114="A",'1a+c+n'!O114,0))</f>
        <v>0</v>
      </c>
      <c r="P114" s="116">
        <f>IF($C$4="Attiecināmās izmaksas",IF('1a+c+n'!$Q114="A",'1a+c+n'!P114,0))</f>
        <v>0</v>
      </c>
    </row>
    <row r="115" spans="1:16" x14ac:dyDescent="0.2">
      <c r="A115" s="51">
        <f>IF(P115=0,0,IF(COUNTBLANK(P115)=1,0,COUNTA($P$14:P115)))</f>
        <v>0</v>
      </c>
      <c r="B115" s="24">
        <f>IF($C$4="Attiecināmās izmaksas",IF('1a+c+n'!$Q115="A",'1a+c+n'!B115,0))</f>
        <v>0</v>
      </c>
      <c r="C115" s="64">
        <f>IF($C$4="Attiecināmās izmaksas",IF('1a+c+n'!$Q115="A",'1a+c+n'!C115,0))</f>
        <v>0</v>
      </c>
      <c r="D115" s="24">
        <f>IF($C$4="Attiecināmās izmaksas",IF('1a+c+n'!$Q115="A",'1a+c+n'!D115,0))</f>
        <v>0</v>
      </c>
      <c r="E115" s="46"/>
      <c r="F115" s="65"/>
      <c r="G115" s="115"/>
      <c r="H115" s="115">
        <f>IF($C$4="Attiecināmās izmaksas",IF('1a+c+n'!$Q115="A",'1a+c+n'!H115,0))</f>
        <v>0</v>
      </c>
      <c r="I115" s="115"/>
      <c r="J115" s="115"/>
      <c r="K115" s="116">
        <f>IF($C$4="Attiecināmās izmaksas",IF('1a+c+n'!$Q115="A",'1a+c+n'!K115,0))</f>
        <v>0</v>
      </c>
      <c r="L115" s="65">
        <f>IF($C$4="Attiecināmās izmaksas",IF('1a+c+n'!$Q115="A",'1a+c+n'!L115,0))</f>
        <v>0</v>
      </c>
      <c r="M115" s="115">
        <f>IF($C$4="Attiecināmās izmaksas",IF('1a+c+n'!$Q115="A",'1a+c+n'!M115,0))</f>
        <v>0</v>
      </c>
      <c r="N115" s="115">
        <f>IF($C$4="Attiecināmās izmaksas",IF('1a+c+n'!$Q115="A",'1a+c+n'!N115,0))</f>
        <v>0</v>
      </c>
      <c r="O115" s="115">
        <f>IF($C$4="Attiecināmās izmaksas",IF('1a+c+n'!$Q115="A",'1a+c+n'!O115,0))</f>
        <v>0</v>
      </c>
      <c r="P115" s="116">
        <f>IF($C$4="Attiecināmās izmaksas",IF('1a+c+n'!$Q115="A",'1a+c+n'!P115,0))</f>
        <v>0</v>
      </c>
    </row>
    <row r="116" spans="1:16" x14ac:dyDescent="0.2">
      <c r="A116" s="51">
        <f>IF(P116=0,0,IF(COUNTBLANK(P116)=1,0,COUNTA($P$14:P116)))</f>
        <v>0</v>
      </c>
      <c r="B116" s="24">
        <f>IF($C$4="Attiecināmās izmaksas",IF('1a+c+n'!$Q116="A",'1a+c+n'!B116,0))</f>
        <v>0</v>
      </c>
      <c r="C116" s="64">
        <f>IF($C$4="Attiecināmās izmaksas",IF('1a+c+n'!$Q116="A",'1a+c+n'!C116,0))</f>
        <v>0</v>
      </c>
      <c r="D116" s="24">
        <f>IF($C$4="Attiecināmās izmaksas",IF('1a+c+n'!$Q116="A",'1a+c+n'!D116,0))</f>
        <v>0</v>
      </c>
      <c r="E116" s="46"/>
      <c r="F116" s="65"/>
      <c r="G116" s="115"/>
      <c r="H116" s="115">
        <f>IF($C$4="Attiecināmās izmaksas",IF('1a+c+n'!$Q116="A",'1a+c+n'!H116,0))</f>
        <v>0</v>
      </c>
      <c r="I116" s="115"/>
      <c r="J116" s="115"/>
      <c r="K116" s="116">
        <f>IF($C$4="Attiecināmās izmaksas",IF('1a+c+n'!$Q116="A",'1a+c+n'!K116,0))</f>
        <v>0</v>
      </c>
      <c r="L116" s="65">
        <f>IF($C$4="Attiecināmās izmaksas",IF('1a+c+n'!$Q116="A",'1a+c+n'!L116,0))</f>
        <v>0</v>
      </c>
      <c r="M116" s="115">
        <f>IF($C$4="Attiecināmās izmaksas",IF('1a+c+n'!$Q116="A",'1a+c+n'!M116,0))</f>
        <v>0</v>
      </c>
      <c r="N116" s="115">
        <f>IF($C$4="Attiecināmās izmaksas",IF('1a+c+n'!$Q116="A",'1a+c+n'!N116,0))</f>
        <v>0</v>
      </c>
      <c r="O116" s="115">
        <f>IF($C$4="Attiecināmās izmaksas",IF('1a+c+n'!$Q116="A",'1a+c+n'!O116,0))</f>
        <v>0</v>
      </c>
      <c r="P116" s="116">
        <f>IF($C$4="Attiecināmās izmaksas",IF('1a+c+n'!$Q116="A",'1a+c+n'!P116,0))</f>
        <v>0</v>
      </c>
    </row>
    <row r="117" spans="1:16" x14ac:dyDescent="0.2">
      <c r="A117" s="51">
        <f>IF(P117=0,0,IF(COUNTBLANK(P117)=1,0,COUNTA($P$14:P117)))</f>
        <v>0</v>
      </c>
      <c r="B117" s="24">
        <f>IF($C$4="Attiecināmās izmaksas",IF('1a+c+n'!$Q117="A",'1a+c+n'!B117,0))</f>
        <v>0</v>
      </c>
      <c r="C117" s="64">
        <f>IF($C$4="Attiecināmās izmaksas",IF('1a+c+n'!$Q117="A",'1a+c+n'!C117,0))</f>
        <v>0</v>
      </c>
      <c r="D117" s="24">
        <f>IF($C$4="Attiecināmās izmaksas",IF('1a+c+n'!$Q117="A",'1a+c+n'!D117,0))</f>
        <v>0</v>
      </c>
      <c r="E117" s="46"/>
      <c r="F117" s="65"/>
      <c r="G117" s="115"/>
      <c r="H117" s="115">
        <f>IF($C$4="Attiecināmās izmaksas",IF('1a+c+n'!$Q117="A",'1a+c+n'!H117,0))</f>
        <v>0</v>
      </c>
      <c r="I117" s="115"/>
      <c r="J117" s="115"/>
      <c r="K117" s="116">
        <f>IF($C$4="Attiecināmās izmaksas",IF('1a+c+n'!$Q117="A",'1a+c+n'!K117,0))</f>
        <v>0</v>
      </c>
      <c r="L117" s="65">
        <f>IF($C$4="Attiecināmās izmaksas",IF('1a+c+n'!$Q117="A",'1a+c+n'!L117,0))</f>
        <v>0</v>
      </c>
      <c r="M117" s="115">
        <f>IF($C$4="Attiecināmās izmaksas",IF('1a+c+n'!$Q117="A",'1a+c+n'!M117,0))</f>
        <v>0</v>
      </c>
      <c r="N117" s="115">
        <f>IF($C$4="Attiecināmās izmaksas",IF('1a+c+n'!$Q117="A",'1a+c+n'!N117,0))</f>
        <v>0</v>
      </c>
      <c r="O117" s="115">
        <f>IF($C$4="Attiecināmās izmaksas",IF('1a+c+n'!$Q117="A",'1a+c+n'!O117,0))</f>
        <v>0</v>
      </c>
      <c r="P117" s="116">
        <f>IF($C$4="Attiecināmās izmaksas",IF('1a+c+n'!$Q117="A",'1a+c+n'!P117,0))</f>
        <v>0</v>
      </c>
    </row>
    <row r="118" spans="1:16" x14ac:dyDescent="0.2">
      <c r="A118" s="51">
        <f>IF(P118=0,0,IF(COUNTBLANK(P118)=1,0,COUNTA($P$14:P118)))</f>
        <v>0</v>
      </c>
      <c r="B118" s="24">
        <f>IF($C$4="Attiecināmās izmaksas",IF('1a+c+n'!$Q118="A",'1a+c+n'!B118,0))</f>
        <v>0</v>
      </c>
      <c r="C118" s="64">
        <f>IF($C$4="Attiecināmās izmaksas",IF('1a+c+n'!$Q118="A",'1a+c+n'!C118,0))</f>
        <v>0</v>
      </c>
      <c r="D118" s="24">
        <f>IF($C$4="Attiecināmās izmaksas",IF('1a+c+n'!$Q118="A",'1a+c+n'!D118,0))</f>
        <v>0</v>
      </c>
      <c r="E118" s="46"/>
      <c r="F118" s="65"/>
      <c r="G118" s="115"/>
      <c r="H118" s="115">
        <f>IF($C$4="Attiecināmās izmaksas",IF('1a+c+n'!$Q118="A",'1a+c+n'!H118,0))</f>
        <v>0</v>
      </c>
      <c r="I118" s="115"/>
      <c r="J118" s="115"/>
      <c r="K118" s="116">
        <f>IF($C$4="Attiecināmās izmaksas",IF('1a+c+n'!$Q118="A",'1a+c+n'!K118,0))</f>
        <v>0</v>
      </c>
      <c r="L118" s="65">
        <f>IF($C$4="Attiecināmās izmaksas",IF('1a+c+n'!$Q118="A",'1a+c+n'!L118,0))</f>
        <v>0</v>
      </c>
      <c r="M118" s="115">
        <f>IF($C$4="Attiecināmās izmaksas",IF('1a+c+n'!$Q118="A",'1a+c+n'!M118,0))</f>
        <v>0</v>
      </c>
      <c r="N118" s="115">
        <f>IF($C$4="Attiecināmās izmaksas",IF('1a+c+n'!$Q118="A",'1a+c+n'!N118,0))</f>
        <v>0</v>
      </c>
      <c r="O118" s="115">
        <f>IF($C$4="Attiecināmās izmaksas",IF('1a+c+n'!$Q118="A",'1a+c+n'!O118,0))</f>
        <v>0</v>
      </c>
      <c r="P118" s="116">
        <f>IF($C$4="Attiecināmās izmaksas",IF('1a+c+n'!$Q118="A",'1a+c+n'!P118,0))</f>
        <v>0</v>
      </c>
    </row>
    <row r="119" spans="1:16" x14ac:dyDescent="0.2">
      <c r="A119" s="51">
        <f>IF(P119=0,0,IF(COUNTBLANK(P119)=1,0,COUNTA($P$14:P119)))</f>
        <v>0</v>
      </c>
      <c r="B119" s="24">
        <f>IF($C$4="Attiecināmās izmaksas",IF('1a+c+n'!$Q119="A",'1a+c+n'!B119,0))</f>
        <v>0</v>
      </c>
      <c r="C119" s="64">
        <f>IF($C$4="Attiecināmās izmaksas",IF('1a+c+n'!$Q119="A",'1a+c+n'!C119,0))</f>
        <v>0</v>
      </c>
      <c r="D119" s="24">
        <f>IF($C$4="Attiecināmās izmaksas",IF('1a+c+n'!$Q119="A",'1a+c+n'!D119,0))</f>
        <v>0</v>
      </c>
      <c r="E119" s="46"/>
      <c r="F119" s="65"/>
      <c r="G119" s="115"/>
      <c r="H119" s="115">
        <f>IF($C$4="Attiecināmās izmaksas",IF('1a+c+n'!$Q119="A",'1a+c+n'!H119,0))</f>
        <v>0</v>
      </c>
      <c r="I119" s="115"/>
      <c r="J119" s="115"/>
      <c r="K119" s="116">
        <f>IF($C$4="Attiecināmās izmaksas",IF('1a+c+n'!$Q119="A",'1a+c+n'!K119,0))</f>
        <v>0</v>
      </c>
      <c r="L119" s="65">
        <f>IF($C$4="Attiecināmās izmaksas",IF('1a+c+n'!$Q119="A",'1a+c+n'!L119,0))</f>
        <v>0</v>
      </c>
      <c r="M119" s="115">
        <f>IF($C$4="Attiecināmās izmaksas",IF('1a+c+n'!$Q119="A",'1a+c+n'!M119,0))</f>
        <v>0</v>
      </c>
      <c r="N119" s="115">
        <f>IF($C$4="Attiecināmās izmaksas",IF('1a+c+n'!$Q119="A",'1a+c+n'!N119,0))</f>
        <v>0</v>
      </c>
      <c r="O119" s="115">
        <f>IF($C$4="Attiecināmās izmaksas",IF('1a+c+n'!$Q119="A",'1a+c+n'!O119,0))</f>
        <v>0</v>
      </c>
      <c r="P119" s="116">
        <f>IF($C$4="Attiecināmās izmaksas",IF('1a+c+n'!$Q119="A",'1a+c+n'!P119,0))</f>
        <v>0</v>
      </c>
    </row>
    <row r="120" spans="1:16" x14ac:dyDescent="0.2">
      <c r="A120" s="51">
        <f>IF(P120=0,0,IF(COUNTBLANK(P120)=1,0,COUNTA($P$14:P120)))</f>
        <v>0</v>
      </c>
      <c r="B120" s="24">
        <f>IF($C$4="Attiecināmās izmaksas",IF('1a+c+n'!$Q120="A",'1a+c+n'!B120,0))</f>
        <v>0</v>
      </c>
      <c r="C120" s="64" t="str">
        <f>IF($C$4="Attiecināmās izmaksas",IF('1a+c+n'!$Q120="A",'1a+c+n'!C120,0))</f>
        <v>Dolomīta šķembu kārta 80mm</v>
      </c>
      <c r="D120" s="24" t="str">
        <f>IF($C$4="Attiecināmās izmaksas",IF('1a+c+n'!$Q120="A",'1a+c+n'!D120,0))</f>
        <v>m3</v>
      </c>
      <c r="E120" s="46"/>
      <c r="F120" s="65"/>
      <c r="G120" s="115"/>
      <c r="H120" s="115">
        <f>IF($C$4="Attiecināmās izmaksas",IF('1a+c+n'!$Q120="A",'1a+c+n'!H120,0))</f>
        <v>0</v>
      </c>
      <c r="I120" s="115"/>
      <c r="J120" s="115"/>
      <c r="K120" s="116">
        <f>IF($C$4="Attiecināmās izmaksas",IF('1a+c+n'!$Q120="A",'1a+c+n'!K120,0))</f>
        <v>0</v>
      </c>
      <c r="L120" s="65">
        <f>IF($C$4="Attiecināmās izmaksas",IF('1a+c+n'!$Q120="A",'1a+c+n'!L120,0))</f>
        <v>0</v>
      </c>
      <c r="M120" s="115">
        <f>IF($C$4="Attiecināmās izmaksas",IF('1a+c+n'!$Q120="A",'1a+c+n'!M120,0))</f>
        <v>0</v>
      </c>
      <c r="N120" s="115">
        <f>IF($C$4="Attiecināmās izmaksas",IF('1a+c+n'!$Q120="A",'1a+c+n'!N120,0))</f>
        <v>0</v>
      </c>
      <c r="O120" s="115">
        <f>IF($C$4="Attiecināmās izmaksas",IF('1a+c+n'!$Q120="A",'1a+c+n'!O120,0))</f>
        <v>0</v>
      </c>
      <c r="P120" s="116">
        <f>IF($C$4="Attiecināmās izmaksas",IF('1a+c+n'!$Q120="A",'1a+c+n'!P120,0))</f>
        <v>0</v>
      </c>
    </row>
    <row r="121" spans="1:16" x14ac:dyDescent="0.2">
      <c r="A121" s="51">
        <f>IF(P121=0,0,IF(COUNTBLANK(P121)=1,0,COUNTA($P$14:P121)))</f>
        <v>0</v>
      </c>
      <c r="B121" s="24">
        <f>IF($C$4="Attiecināmās izmaksas",IF('1a+c+n'!$Q121="A",'1a+c+n'!B121,0))</f>
        <v>0</v>
      </c>
      <c r="C121" s="64" t="str">
        <f>IF($C$4="Attiecināmās izmaksas",IF('1a+c+n'!$Q121="A",'1a+c+n'!C121,0))</f>
        <v>Izlīdzinošā smilts kārta 50mm</v>
      </c>
      <c r="D121" s="24" t="str">
        <f>IF($C$4="Attiecināmās izmaksas",IF('1a+c+n'!$Q121="A",'1a+c+n'!D121,0))</f>
        <v>m3</v>
      </c>
      <c r="E121" s="46"/>
      <c r="F121" s="65"/>
      <c r="G121" s="115"/>
      <c r="H121" s="115">
        <f>IF($C$4="Attiecināmās izmaksas",IF('1a+c+n'!$Q121="A",'1a+c+n'!H121,0))</f>
        <v>0</v>
      </c>
      <c r="I121" s="115"/>
      <c r="J121" s="115"/>
      <c r="K121" s="116">
        <f>IF($C$4="Attiecināmās izmaksas",IF('1a+c+n'!$Q121="A",'1a+c+n'!K121,0))</f>
        <v>0</v>
      </c>
      <c r="L121" s="65">
        <f>IF($C$4="Attiecināmās izmaksas",IF('1a+c+n'!$Q121="A",'1a+c+n'!L121,0))</f>
        <v>0</v>
      </c>
      <c r="M121" s="115">
        <f>IF($C$4="Attiecināmās izmaksas",IF('1a+c+n'!$Q121="A",'1a+c+n'!M121,0))</f>
        <v>0</v>
      </c>
      <c r="N121" s="115">
        <f>IF($C$4="Attiecināmās izmaksas",IF('1a+c+n'!$Q121="A",'1a+c+n'!N121,0))</f>
        <v>0</v>
      </c>
      <c r="O121" s="115">
        <f>IF($C$4="Attiecināmās izmaksas",IF('1a+c+n'!$Q121="A",'1a+c+n'!O121,0))</f>
        <v>0</v>
      </c>
      <c r="P121" s="116">
        <f>IF($C$4="Attiecināmās izmaksas",IF('1a+c+n'!$Q121="A",'1a+c+n'!P121,0))</f>
        <v>0</v>
      </c>
    </row>
    <row r="122" spans="1:16" x14ac:dyDescent="0.2">
      <c r="A122" s="51">
        <f>IF(P122=0,0,IF(COUNTBLANK(P122)=1,0,COUNTA($P$14:P122)))</f>
        <v>0</v>
      </c>
      <c r="B122" s="24">
        <f>IF($C$4="Attiecināmās izmaksas",IF('1a+c+n'!$Q122="A",'1a+c+n'!B122,0))</f>
        <v>0</v>
      </c>
      <c r="C122" s="64" t="str">
        <f>IF($C$4="Attiecināmās izmaksas",IF('1a+c+n'!$Q122="A",'1a+c+n'!C122,0))</f>
        <v>Betona bruģa iabūve 60mm</v>
      </c>
      <c r="D122" s="24" t="str">
        <f>IF($C$4="Attiecināmās izmaksas",IF('1a+c+n'!$Q122="A",'1a+c+n'!D122,0))</f>
        <v>m2</v>
      </c>
      <c r="E122" s="46"/>
      <c r="F122" s="65"/>
      <c r="G122" s="115"/>
      <c r="H122" s="115">
        <f>IF($C$4="Attiecināmās izmaksas",IF('1a+c+n'!$Q122="A",'1a+c+n'!H122,0))</f>
        <v>0</v>
      </c>
      <c r="I122" s="115"/>
      <c r="J122" s="115"/>
      <c r="K122" s="116">
        <f>IF($C$4="Attiecināmās izmaksas",IF('1a+c+n'!$Q122="A",'1a+c+n'!K122,0))</f>
        <v>0</v>
      </c>
      <c r="L122" s="65">
        <f>IF($C$4="Attiecināmās izmaksas",IF('1a+c+n'!$Q122="A",'1a+c+n'!L122,0))</f>
        <v>0</v>
      </c>
      <c r="M122" s="115">
        <f>IF($C$4="Attiecināmās izmaksas",IF('1a+c+n'!$Q122="A",'1a+c+n'!M122,0))</f>
        <v>0</v>
      </c>
      <c r="N122" s="115">
        <f>IF($C$4="Attiecināmās izmaksas",IF('1a+c+n'!$Q122="A",'1a+c+n'!N122,0))</f>
        <v>0</v>
      </c>
      <c r="O122" s="115">
        <f>IF($C$4="Attiecināmās izmaksas",IF('1a+c+n'!$Q122="A",'1a+c+n'!O122,0))</f>
        <v>0</v>
      </c>
      <c r="P122" s="116">
        <f>IF($C$4="Attiecināmās izmaksas",IF('1a+c+n'!$Q122="A",'1a+c+n'!P122,0))</f>
        <v>0</v>
      </c>
    </row>
    <row r="123" spans="1:16" x14ac:dyDescent="0.2">
      <c r="A123" s="51">
        <f>IF(P123=0,0,IF(COUNTBLANK(P123)=1,0,COUNTA($P$14:P123)))</f>
        <v>0</v>
      </c>
      <c r="B123" s="24">
        <f>IF($C$4="Attiecināmās izmaksas",IF('1a+c+n'!$Q123="A",'1a+c+n'!B123,0))</f>
        <v>0</v>
      </c>
      <c r="C123" s="64" t="str">
        <f>IF($C$4="Attiecināmās izmaksas",IF('1a+c+n'!$Q123="A",'1a+c+n'!C123,0))</f>
        <v>Betona apmales izbūva uz pabetonējuma</v>
      </c>
      <c r="D123" s="24" t="str">
        <f>IF($C$4="Attiecināmās izmaksas",IF('1a+c+n'!$Q123="A",'1a+c+n'!D123,0))</f>
        <v>m</v>
      </c>
      <c r="E123" s="46"/>
      <c r="F123" s="65"/>
      <c r="G123" s="115"/>
      <c r="H123" s="115">
        <f>IF($C$4="Attiecināmās izmaksas",IF('1a+c+n'!$Q123="A",'1a+c+n'!H123,0))</f>
        <v>0</v>
      </c>
      <c r="I123" s="115"/>
      <c r="J123" s="115"/>
      <c r="K123" s="116">
        <f>IF($C$4="Attiecināmās izmaksas",IF('1a+c+n'!$Q123="A",'1a+c+n'!K123,0))</f>
        <v>0</v>
      </c>
      <c r="L123" s="65">
        <f>IF($C$4="Attiecināmās izmaksas",IF('1a+c+n'!$Q123="A",'1a+c+n'!L123,0))</f>
        <v>0</v>
      </c>
      <c r="M123" s="115">
        <f>IF($C$4="Attiecināmās izmaksas",IF('1a+c+n'!$Q123="A",'1a+c+n'!M123,0))</f>
        <v>0</v>
      </c>
      <c r="N123" s="115">
        <f>IF($C$4="Attiecināmās izmaksas",IF('1a+c+n'!$Q123="A",'1a+c+n'!N123,0))</f>
        <v>0</v>
      </c>
      <c r="O123" s="115">
        <f>IF($C$4="Attiecināmās izmaksas",IF('1a+c+n'!$Q123="A",'1a+c+n'!O123,0))</f>
        <v>0</v>
      </c>
      <c r="P123" s="116">
        <f>IF($C$4="Attiecināmās izmaksas",IF('1a+c+n'!$Q123="A",'1a+c+n'!P123,0))</f>
        <v>0</v>
      </c>
    </row>
    <row r="124" spans="1:16" x14ac:dyDescent="0.2">
      <c r="A124" s="51">
        <f>IF(P124=0,0,IF(COUNTBLANK(P124)=1,0,COUNTA($P$14:P124)))</f>
        <v>0</v>
      </c>
      <c r="B124" s="24">
        <f>IF($C$4="Attiecināmās izmaksas",IF('1a+c+n'!$Q124="A",'1a+c+n'!B124,0))</f>
        <v>0</v>
      </c>
      <c r="C124" s="64">
        <f>IF($C$4="Attiecināmās izmaksas",IF('1a+c+n'!$Q124="A",'1a+c+n'!C124,0))</f>
        <v>0</v>
      </c>
      <c r="D124" s="24">
        <f>IF($C$4="Attiecināmās izmaksas",IF('1a+c+n'!$Q124="A",'1a+c+n'!D124,0))</f>
        <v>0</v>
      </c>
      <c r="E124" s="46"/>
      <c r="F124" s="65"/>
      <c r="G124" s="115"/>
      <c r="H124" s="115">
        <f>IF($C$4="Attiecināmās izmaksas",IF('1a+c+n'!$Q124="A",'1a+c+n'!H124,0))</f>
        <v>0</v>
      </c>
      <c r="I124" s="115"/>
      <c r="J124" s="115"/>
      <c r="K124" s="116">
        <f>IF($C$4="Attiecināmās izmaksas",IF('1a+c+n'!$Q124="A",'1a+c+n'!K124,0))</f>
        <v>0</v>
      </c>
      <c r="L124" s="65">
        <f>IF($C$4="Attiecināmās izmaksas",IF('1a+c+n'!$Q124="A",'1a+c+n'!L124,0))</f>
        <v>0</v>
      </c>
      <c r="M124" s="115">
        <f>IF($C$4="Attiecināmās izmaksas",IF('1a+c+n'!$Q124="A",'1a+c+n'!M124,0))</f>
        <v>0</v>
      </c>
      <c r="N124" s="115">
        <f>IF($C$4="Attiecināmās izmaksas",IF('1a+c+n'!$Q124="A",'1a+c+n'!N124,0))</f>
        <v>0</v>
      </c>
      <c r="O124" s="115">
        <f>IF($C$4="Attiecināmās izmaksas",IF('1a+c+n'!$Q124="A",'1a+c+n'!O124,0))</f>
        <v>0</v>
      </c>
      <c r="P124" s="116">
        <f>IF($C$4="Attiecināmās izmaksas",IF('1a+c+n'!$Q124="A",'1a+c+n'!P124,0))</f>
        <v>0</v>
      </c>
    </row>
    <row r="125" spans="1:16" x14ac:dyDescent="0.2">
      <c r="A125" s="51">
        <f>IF(P125=0,0,IF(COUNTBLANK(P125)=1,0,COUNTA($P$14:P125)))</f>
        <v>0</v>
      </c>
      <c r="B125" s="24">
        <f>IF($C$4="Attiecināmās izmaksas",IF('1a+c+n'!$Q125="A",'1a+c+n'!B125,0))</f>
        <v>0</v>
      </c>
      <c r="C125" s="64">
        <f>IF($C$4="Attiecināmās izmaksas",IF('1a+c+n'!$Q125="A",'1a+c+n'!C125,0))</f>
        <v>0</v>
      </c>
      <c r="D125" s="24">
        <f>IF($C$4="Attiecināmās izmaksas",IF('1a+c+n'!$Q125="A",'1a+c+n'!D125,0))</f>
        <v>0</v>
      </c>
      <c r="E125" s="46"/>
      <c r="F125" s="65"/>
      <c r="G125" s="115"/>
      <c r="H125" s="115">
        <f>IF($C$4="Attiecināmās izmaksas",IF('1a+c+n'!$Q125="A",'1a+c+n'!H125,0))</f>
        <v>0</v>
      </c>
      <c r="I125" s="115"/>
      <c r="J125" s="115"/>
      <c r="K125" s="116">
        <f>IF($C$4="Attiecināmās izmaksas",IF('1a+c+n'!$Q125="A",'1a+c+n'!K125,0))</f>
        <v>0</v>
      </c>
      <c r="L125" s="65">
        <f>IF($C$4="Attiecināmās izmaksas",IF('1a+c+n'!$Q125="A",'1a+c+n'!L125,0))</f>
        <v>0</v>
      </c>
      <c r="M125" s="115">
        <f>IF($C$4="Attiecināmās izmaksas",IF('1a+c+n'!$Q125="A",'1a+c+n'!M125,0))</f>
        <v>0</v>
      </c>
      <c r="N125" s="115">
        <f>IF($C$4="Attiecināmās izmaksas",IF('1a+c+n'!$Q125="A",'1a+c+n'!N125,0))</f>
        <v>0</v>
      </c>
      <c r="O125" s="115">
        <f>IF($C$4="Attiecināmās izmaksas",IF('1a+c+n'!$Q125="A",'1a+c+n'!O125,0))</f>
        <v>0</v>
      </c>
      <c r="P125" s="116">
        <f>IF($C$4="Attiecināmās izmaksas",IF('1a+c+n'!$Q125="A",'1a+c+n'!P125,0))</f>
        <v>0</v>
      </c>
    </row>
    <row r="126" spans="1:16" x14ac:dyDescent="0.2">
      <c r="A126" s="51">
        <f>IF(P126=0,0,IF(COUNTBLANK(P126)=1,0,COUNTA($P$14:P126)))</f>
        <v>0</v>
      </c>
      <c r="B126" s="24">
        <f>IF($C$4="Attiecināmās izmaksas",IF('1a+c+n'!$Q126="A",'1a+c+n'!B126,0))</f>
        <v>0</v>
      </c>
      <c r="C126" s="64">
        <f>IF($C$4="Attiecināmās izmaksas",IF('1a+c+n'!$Q126="A",'1a+c+n'!C126,0))</f>
        <v>0</v>
      </c>
      <c r="D126" s="24">
        <f>IF($C$4="Attiecināmās izmaksas",IF('1a+c+n'!$Q126="A",'1a+c+n'!D126,0))</f>
        <v>0</v>
      </c>
      <c r="E126" s="46"/>
      <c r="F126" s="65"/>
      <c r="G126" s="115"/>
      <c r="H126" s="115">
        <f>IF($C$4="Attiecināmās izmaksas",IF('1a+c+n'!$Q126="A",'1a+c+n'!H126,0))</f>
        <v>0</v>
      </c>
      <c r="I126" s="115"/>
      <c r="J126" s="115"/>
      <c r="K126" s="116">
        <f>IF($C$4="Attiecināmās izmaksas",IF('1a+c+n'!$Q126="A",'1a+c+n'!K126,0))</f>
        <v>0</v>
      </c>
      <c r="L126" s="65">
        <f>IF($C$4="Attiecināmās izmaksas",IF('1a+c+n'!$Q126="A",'1a+c+n'!L126,0))</f>
        <v>0</v>
      </c>
      <c r="M126" s="115">
        <f>IF($C$4="Attiecināmās izmaksas",IF('1a+c+n'!$Q126="A",'1a+c+n'!M126,0))</f>
        <v>0</v>
      </c>
      <c r="N126" s="115">
        <f>IF($C$4="Attiecināmās izmaksas",IF('1a+c+n'!$Q126="A",'1a+c+n'!N126,0))</f>
        <v>0</v>
      </c>
      <c r="O126" s="115">
        <f>IF($C$4="Attiecināmās izmaksas",IF('1a+c+n'!$Q126="A",'1a+c+n'!O126,0))</f>
        <v>0</v>
      </c>
      <c r="P126" s="116">
        <f>IF($C$4="Attiecināmās izmaksas",IF('1a+c+n'!$Q126="A",'1a+c+n'!P126,0))</f>
        <v>0</v>
      </c>
    </row>
    <row r="127" spans="1:16" x14ac:dyDescent="0.2">
      <c r="A127" s="51">
        <f>IF(P127=0,0,IF(COUNTBLANK(P127)=1,0,COUNTA($P$14:P127)))</f>
        <v>0</v>
      </c>
      <c r="B127" s="24">
        <f>IF($C$4="Attiecināmās izmaksas",IF('1a+c+n'!$Q127="A",'1a+c+n'!B127,0))</f>
        <v>0</v>
      </c>
      <c r="C127" s="64">
        <f>IF($C$4="Attiecināmās izmaksas",IF('1a+c+n'!$Q127="A",'1a+c+n'!C127,0))</f>
        <v>0</v>
      </c>
      <c r="D127" s="24">
        <f>IF($C$4="Attiecināmās izmaksas",IF('1a+c+n'!$Q127="A",'1a+c+n'!D127,0))</f>
        <v>0</v>
      </c>
      <c r="E127" s="46"/>
      <c r="F127" s="65"/>
      <c r="G127" s="115"/>
      <c r="H127" s="115">
        <f>IF($C$4="Attiecināmās izmaksas",IF('1a+c+n'!$Q127="A",'1a+c+n'!H127,0))</f>
        <v>0</v>
      </c>
      <c r="I127" s="115"/>
      <c r="J127" s="115"/>
      <c r="K127" s="116">
        <f>IF($C$4="Attiecināmās izmaksas",IF('1a+c+n'!$Q127="A",'1a+c+n'!K127,0))</f>
        <v>0</v>
      </c>
      <c r="L127" s="65">
        <f>IF($C$4="Attiecināmās izmaksas",IF('1a+c+n'!$Q127="A",'1a+c+n'!L127,0))</f>
        <v>0</v>
      </c>
      <c r="M127" s="115">
        <f>IF($C$4="Attiecināmās izmaksas",IF('1a+c+n'!$Q127="A",'1a+c+n'!M127,0))</f>
        <v>0</v>
      </c>
      <c r="N127" s="115">
        <f>IF($C$4="Attiecināmās izmaksas",IF('1a+c+n'!$Q127="A",'1a+c+n'!N127,0))</f>
        <v>0</v>
      </c>
      <c r="O127" s="115">
        <f>IF($C$4="Attiecināmās izmaksas",IF('1a+c+n'!$Q127="A",'1a+c+n'!O127,0))</f>
        <v>0</v>
      </c>
      <c r="P127" s="116">
        <f>IF($C$4="Attiecināmās izmaksas",IF('1a+c+n'!$Q127="A",'1a+c+n'!P127,0))</f>
        <v>0</v>
      </c>
    </row>
    <row r="128" spans="1:16" x14ac:dyDescent="0.2">
      <c r="A128" s="51">
        <f>IF(P128=0,0,IF(COUNTBLANK(P128)=1,0,COUNTA($P$14:P128)))</f>
        <v>0</v>
      </c>
      <c r="B128" s="24">
        <f>IF($C$4="Attiecināmās izmaksas",IF('1a+c+n'!$Q128="A",'1a+c+n'!B128,0))</f>
        <v>0</v>
      </c>
      <c r="C128" s="64">
        <f>IF($C$4="Attiecināmās izmaksas",IF('1a+c+n'!$Q128="A",'1a+c+n'!C128,0))</f>
        <v>0</v>
      </c>
      <c r="D128" s="24">
        <f>IF($C$4="Attiecināmās izmaksas",IF('1a+c+n'!$Q128="A",'1a+c+n'!D128,0))</f>
        <v>0</v>
      </c>
      <c r="E128" s="46"/>
      <c r="F128" s="65"/>
      <c r="G128" s="115"/>
      <c r="H128" s="115">
        <f>IF($C$4="Attiecināmās izmaksas",IF('1a+c+n'!$Q128="A",'1a+c+n'!H128,0))</f>
        <v>0</v>
      </c>
      <c r="I128" s="115"/>
      <c r="J128" s="115"/>
      <c r="K128" s="116">
        <f>IF($C$4="Attiecināmās izmaksas",IF('1a+c+n'!$Q128="A",'1a+c+n'!K128,0))</f>
        <v>0</v>
      </c>
      <c r="L128" s="65">
        <f>IF($C$4="Attiecināmās izmaksas",IF('1a+c+n'!$Q128="A",'1a+c+n'!L128,0))</f>
        <v>0</v>
      </c>
      <c r="M128" s="115">
        <f>IF($C$4="Attiecināmās izmaksas",IF('1a+c+n'!$Q128="A",'1a+c+n'!M128,0))</f>
        <v>0</v>
      </c>
      <c r="N128" s="115">
        <f>IF($C$4="Attiecināmās izmaksas",IF('1a+c+n'!$Q128="A",'1a+c+n'!N128,0))</f>
        <v>0</v>
      </c>
      <c r="O128" s="115">
        <f>IF($C$4="Attiecināmās izmaksas",IF('1a+c+n'!$Q128="A",'1a+c+n'!O128,0))</f>
        <v>0</v>
      </c>
      <c r="P128" s="116">
        <f>IF($C$4="Attiecināmās izmaksas",IF('1a+c+n'!$Q128="A",'1a+c+n'!P128,0))</f>
        <v>0</v>
      </c>
    </row>
    <row r="129" spans="1:16" x14ac:dyDescent="0.2">
      <c r="A129" s="51">
        <f>IF(P129=0,0,IF(COUNTBLANK(P129)=1,0,COUNTA($P$14:P129)))</f>
        <v>0</v>
      </c>
      <c r="B129" s="24">
        <f>IF($C$4="Attiecināmās izmaksas",IF('1a+c+n'!$Q129="A",'1a+c+n'!B129,0))</f>
        <v>0</v>
      </c>
      <c r="C129" s="64">
        <f>IF($C$4="Attiecināmās izmaksas",IF('1a+c+n'!$Q129="A",'1a+c+n'!C129,0))</f>
        <v>0</v>
      </c>
      <c r="D129" s="24">
        <f>IF($C$4="Attiecināmās izmaksas",IF('1a+c+n'!$Q129="A",'1a+c+n'!D129,0))</f>
        <v>0</v>
      </c>
      <c r="E129" s="46"/>
      <c r="F129" s="65"/>
      <c r="G129" s="115"/>
      <c r="H129" s="115">
        <f>IF($C$4="Attiecināmās izmaksas",IF('1a+c+n'!$Q129="A",'1a+c+n'!H129,0))</f>
        <v>0</v>
      </c>
      <c r="I129" s="115"/>
      <c r="J129" s="115"/>
      <c r="K129" s="116">
        <f>IF($C$4="Attiecināmās izmaksas",IF('1a+c+n'!$Q129="A",'1a+c+n'!K129,0))</f>
        <v>0</v>
      </c>
      <c r="L129" s="65">
        <f>IF($C$4="Attiecināmās izmaksas",IF('1a+c+n'!$Q129="A",'1a+c+n'!L129,0))</f>
        <v>0</v>
      </c>
      <c r="M129" s="115">
        <f>IF($C$4="Attiecināmās izmaksas",IF('1a+c+n'!$Q129="A",'1a+c+n'!M129,0))</f>
        <v>0</v>
      </c>
      <c r="N129" s="115">
        <f>IF($C$4="Attiecināmās izmaksas",IF('1a+c+n'!$Q129="A",'1a+c+n'!N129,0))</f>
        <v>0</v>
      </c>
      <c r="O129" s="115">
        <f>IF($C$4="Attiecināmās izmaksas",IF('1a+c+n'!$Q129="A",'1a+c+n'!O129,0))</f>
        <v>0</v>
      </c>
      <c r="P129" s="116">
        <f>IF($C$4="Attiecināmās izmaksas",IF('1a+c+n'!$Q129="A",'1a+c+n'!P129,0))</f>
        <v>0</v>
      </c>
    </row>
    <row r="130" spans="1:16" x14ac:dyDescent="0.2">
      <c r="A130" s="51">
        <f>IF(P130=0,0,IF(COUNTBLANK(P130)=1,0,COUNTA($P$14:P130)))</f>
        <v>0</v>
      </c>
      <c r="B130" s="24">
        <f>IF($C$4="Attiecināmās izmaksas",IF('1a+c+n'!$Q130="A",'1a+c+n'!B130,0))</f>
        <v>0</v>
      </c>
      <c r="C130" s="64">
        <f>IF($C$4="Attiecināmās izmaksas",IF('1a+c+n'!$Q130="A",'1a+c+n'!C130,0))</f>
        <v>0</v>
      </c>
      <c r="D130" s="24">
        <f>IF($C$4="Attiecināmās izmaksas",IF('1a+c+n'!$Q130="A",'1a+c+n'!D130,0))</f>
        <v>0</v>
      </c>
      <c r="E130" s="46"/>
      <c r="F130" s="65"/>
      <c r="G130" s="115"/>
      <c r="H130" s="115">
        <f>IF($C$4="Attiecināmās izmaksas",IF('1a+c+n'!$Q130="A",'1a+c+n'!H130,0))</f>
        <v>0</v>
      </c>
      <c r="I130" s="115"/>
      <c r="J130" s="115"/>
      <c r="K130" s="116">
        <f>IF($C$4="Attiecināmās izmaksas",IF('1a+c+n'!$Q130="A",'1a+c+n'!K130,0))</f>
        <v>0</v>
      </c>
      <c r="L130" s="65">
        <f>IF($C$4="Attiecināmās izmaksas",IF('1a+c+n'!$Q130="A",'1a+c+n'!L130,0))</f>
        <v>0</v>
      </c>
      <c r="M130" s="115">
        <f>IF($C$4="Attiecināmās izmaksas",IF('1a+c+n'!$Q130="A",'1a+c+n'!M130,0))</f>
        <v>0</v>
      </c>
      <c r="N130" s="115">
        <f>IF($C$4="Attiecināmās izmaksas",IF('1a+c+n'!$Q130="A",'1a+c+n'!N130,0))</f>
        <v>0</v>
      </c>
      <c r="O130" s="115">
        <f>IF($C$4="Attiecināmās izmaksas",IF('1a+c+n'!$Q130="A",'1a+c+n'!O130,0))</f>
        <v>0</v>
      </c>
      <c r="P130" s="116">
        <f>IF($C$4="Attiecināmās izmaksas",IF('1a+c+n'!$Q130="A",'1a+c+n'!P130,0))</f>
        <v>0</v>
      </c>
    </row>
    <row r="131" spans="1:16" x14ac:dyDescent="0.2">
      <c r="A131" s="51">
        <f>IF(P131=0,0,IF(COUNTBLANK(P131)=1,0,COUNTA($P$14:P131)))</f>
        <v>0</v>
      </c>
      <c r="B131" s="24">
        <f>IF($C$4="Attiecināmās izmaksas",IF('1a+c+n'!$Q131="A",'1a+c+n'!B131,0))</f>
        <v>0</v>
      </c>
      <c r="C131" s="64">
        <f>IF($C$4="Attiecināmās izmaksas",IF('1a+c+n'!$Q131="A",'1a+c+n'!C131,0))</f>
        <v>0</v>
      </c>
      <c r="D131" s="24">
        <f>IF($C$4="Attiecināmās izmaksas",IF('1a+c+n'!$Q131="A",'1a+c+n'!D131,0))</f>
        <v>0</v>
      </c>
      <c r="E131" s="46"/>
      <c r="F131" s="65"/>
      <c r="G131" s="115"/>
      <c r="H131" s="115">
        <f>IF($C$4="Attiecināmās izmaksas",IF('1a+c+n'!$Q131="A",'1a+c+n'!H131,0))</f>
        <v>0</v>
      </c>
      <c r="I131" s="115"/>
      <c r="J131" s="115"/>
      <c r="K131" s="116">
        <f>IF($C$4="Attiecināmās izmaksas",IF('1a+c+n'!$Q131="A",'1a+c+n'!K131,0))</f>
        <v>0</v>
      </c>
      <c r="L131" s="65">
        <f>IF($C$4="Attiecināmās izmaksas",IF('1a+c+n'!$Q131="A",'1a+c+n'!L131,0))</f>
        <v>0</v>
      </c>
      <c r="M131" s="115">
        <f>IF($C$4="Attiecināmās izmaksas",IF('1a+c+n'!$Q131="A",'1a+c+n'!M131,0))</f>
        <v>0</v>
      </c>
      <c r="N131" s="115">
        <f>IF($C$4="Attiecināmās izmaksas",IF('1a+c+n'!$Q131="A",'1a+c+n'!N131,0))</f>
        <v>0</v>
      </c>
      <c r="O131" s="115">
        <f>IF($C$4="Attiecināmās izmaksas",IF('1a+c+n'!$Q131="A",'1a+c+n'!O131,0))</f>
        <v>0</v>
      </c>
      <c r="P131" s="116">
        <f>IF($C$4="Attiecināmās izmaksas",IF('1a+c+n'!$Q131="A",'1a+c+n'!P131,0))</f>
        <v>0</v>
      </c>
    </row>
    <row r="132" spans="1:16" x14ac:dyDescent="0.2">
      <c r="A132" s="51">
        <f>IF(P132=0,0,IF(COUNTBLANK(P132)=1,0,COUNTA($P$14:P132)))</f>
        <v>0</v>
      </c>
      <c r="B132" s="24">
        <f>IF($C$4="Attiecināmās izmaksas",IF('1a+c+n'!$Q132="A",'1a+c+n'!B132,0))</f>
        <v>0</v>
      </c>
      <c r="C132" s="64">
        <f>IF($C$4="Attiecināmās izmaksas",IF('1a+c+n'!$Q132="A",'1a+c+n'!C132,0))</f>
        <v>0</v>
      </c>
      <c r="D132" s="24">
        <f>IF($C$4="Attiecināmās izmaksas",IF('1a+c+n'!$Q132="A",'1a+c+n'!D132,0))</f>
        <v>0</v>
      </c>
      <c r="E132" s="46"/>
      <c r="F132" s="65"/>
      <c r="G132" s="115"/>
      <c r="H132" s="115">
        <f>IF($C$4="Attiecināmās izmaksas",IF('1a+c+n'!$Q132="A",'1a+c+n'!H132,0))</f>
        <v>0</v>
      </c>
      <c r="I132" s="115"/>
      <c r="J132" s="115"/>
      <c r="K132" s="116">
        <f>IF($C$4="Attiecināmās izmaksas",IF('1a+c+n'!$Q132="A",'1a+c+n'!K132,0))</f>
        <v>0</v>
      </c>
      <c r="L132" s="65">
        <f>IF($C$4="Attiecināmās izmaksas",IF('1a+c+n'!$Q132="A",'1a+c+n'!L132,0))</f>
        <v>0</v>
      </c>
      <c r="M132" s="115">
        <f>IF($C$4="Attiecināmās izmaksas",IF('1a+c+n'!$Q132="A",'1a+c+n'!M132,0))</f>
        <v>0</v>
      </c>
      <c r="N132" s="115">
        <f>IF($C$4="Attiecināmās izmaksas",IF('1a+c+n'!$Q132="A",'1a+c+n'!N132,0))</f>
        <v>0</v>
      </c>
      <c r="O132" s="115">
        <f>IF($C$4="Attiecināmās izmaksas",IF('1a+c+n'!$Q132="A",'1a+c+n'!O132,0))</f>
        <v>0</v>
      </c>
      <c r="P132" s="116">
        <f>IF($C$4="Attiecināmās izmaksas",IF('1a+c+n'!$Q132="A",'1a+c+n'!P132,0))</f>
        <v>0</v>
      </c>
    </row>
    <row r="133" spans="1:16" x14ac:dyDescent="0.2">
      <c r="A133" s="51">
        <f>IF(P133=0,0,IF(COUNTBLANK(P133)=1,0,COUNTA($P$14:P133)))</f>
        <v>0</v>
      </c>
      <c r="B133" s="24">
        <f>IF($C$4="Attiecināmās izmaksas",IF('1a+c+n'!$Q133="A",'1a+c+n'!B133,0))</f>
        <v>0</v>
      </c>
      <c r="C133" s="64">
        <f>IF($C$4="Attiecināmās izmaksas",IF('1a+c+n'!$Q133="A",'1a+c+n'!C133,0))</f>
        <v>0</v>
      </c>
      <c r="D133" s="24">
        <f>IF($C$4="Attiecināmās izmaksas",IF('1a+c+n'!$Q133="A",'1a+c+n'!D133,0))</f>
        <v>0</v>
      </c>
      <c r="E133" s="46"/>
      <c r="F133" s="65"/>
      <c r="G133" s="115"/>
      <c r="H133" s="115">
        <f>IF($C$4="Attiecināmās izmaksas",IF('1a+c+n'!$Q133="A",'1a+c+n'!H133,0))</f>
        <v>0</v>
      </c>
      <c r="I133" s="115"/>
      <c r="J133" s="115"/>
      <c r="K133" s="116">
        <f>IF($C$4="Attiecināmās izmaksas",IF('1a+c+n'!$Q133="A",'1a+c+n'!K133,0))</f>
        <v>0</v>
      </c>
      <c r="L133" s="65">
        <f>IF($C$4="Attiecināmās izmaksas",IF('1a+c+n'!$Q133="A",'1a+c+n'!L133,0))</f>
        <v>0</v>
      </c>
      <c r="M133" s="115">
        <f>IF($C$4="Attiecināmās izmaksas",IF('1a+c+n'!$Q133="A",'1a+c+n'!M133,0))</f>
        <v>0</v>
      </c>
      <c r="N133" s="115">
        <f>IF($C$4="Attiecināmās izmaksas",IF('1a+c+n'!$Q133="A",'1a+c+n'!N133,0))</f>
        <v>0</v>
      </c>
      <c r="O133" s="115">
        <f>IF($C$4="Attiecināmās izmaksas",IF('1a+c+n'!$Q133="A",'1a+c+n'!O133,0))</f>
        <v>0</v>
      </c>
      <c r="P133" s="116">
        <f>IF($C$4="Attiecināmās izmaksas",IF('1a+c+n'!$Q133="A",'1a+c+n'!P133,0))</f>
        <v>0</v>
      </c>
    </row>
    <row r="134" spans="1:16" x14ac:dyDescent="0.2">
      <c r="A134" s="51">
        <f>IF(P134=0,0,IF(COUNTBLANK(P134)=1,0,COUNTA($P$14:P134)))</f>
        <v>0</v>
      </c>
      <c r="B134" s="24">
        <f>IF($C$4="Attiecināmās izmaksas",IF('1a+c+n'!$Q134="A",'1a+c+n'!B134,0))</f>
        <v>0</v>
      </c>
      <c r="C134" s="64">
        <f>IF($C$4="Attiecināmās izmaksas",IF('1a+c+n'!$Q134="A",'1a+c+n'!C134,0))</f>
        <v>0</v>
      </c>
      <c r="D134" s="24">
        <f>IF($C$4="Attiecināmās izmaksas",IF('1a+c+n'!$Q134="A",'1a+c+n'!D134,0))</f>
        <v>0</v>
      </c>
      <c r="E134" s="46"/>
      <c r="F134" s="65"/>
      <c r="G134" s="115"/>
      <c r="H134" s="115">
        <f>IF($C$4="Attiecināmās izmaksas",IF('1a+c+n'!$Q134="A",'1a+c+n'!H134,0))</f>
        <v>0</v>
      </c>
      <c r="I134" s="115"/>
      <c r="J134" s="115"/>
      <c r="K134" s="116">
        <f>IF($C$4="Attiecināmās izmaksas",IF('1a+c+n'!$Q134="A",'1a+c+n'!K134,0))</f>
        <v>0</v>
      </c>
      <c r="L134" s="65">
        <f>IF($C$4="Attiecināmās izmaksas",IF('1a+c+n'!$Q134="A",'1a+c+n'!L134,0))</f>
        <v>0</v>
      </c>
      <c r="M134" s="115">
        <f>IF($C$4="Attiecināmās izmaksas",IF('1a+c+n'!$Q134="A",'1a+c+n'!M134,0))</f>
        <v>0</v>
      </c>
      <c r="N134" s="115">
        <f>IF($C$4="Attiecināmās izmaksas",IF('1a+c+n'!$Q134="A",'1a+c+n'!N134,0))</f>
        <v>0</v>
      </c>
      <c r="O134" s="115">
        <f>IF($C$4="Attiecināmās izmaksas",IF('1a+c+n'!$Q134="A",'1a+c+n'!O134,0))</f>
        <v>0</v>
      </c>
      <c r="P134" s="116">
        <f>IF($C$4="Attiecināmās izmaksas",IF('1a+c+n'!$Q134="A",'1a+c+n'!P134,0))</f>
        <v>0</v>
      </c>
    </row>
    <row r="135" spans="1:16" x14ac:dyDescent="0.2">
      <c r="A135" s="51">
        <f>IF(P135=0,0,IF(COUNTBLANK(P135)=1,0,COUNTA($P$14:P135)))</f>
        <v>0</v>
      </c>
      <c r="B135" s="24">
        <f>IF($C$4="Attiecināmās izmaksas",IF('1a+c+n'!$Q135="A",'1a+c+n'!B135,0))</f>
        <v>0</v>
      </c>
      <c r="C135" s="64">
        <f>IF($C$4="Attiecināmās izmaksas",IF('1a+c+n'!$Q135="A",'1a+c+n'!C135,0))</f>
        <v>0</v>
      </c>
      <c r="D135" s="24">
        <f>IF($C$4="Attiecināmās izmaksas",IF('1a+c+n'!$Q135="A",'1a+c+n'!D135,0))</f>
        <v>0</v>
      </c>
      <c r="E135" s="46"/>
      <c r="F135" s="65"/>
      <c r="G135" s="115"/>
      <c r="H135" s="115">
        <f>IF($C$4="Attiecināmās izmaksas",IF('1a+c+n'!$Q135="A",'1a+c+n'!H135,0))</f>
        <v>0</v>
      </c>
      <c r="I135" s="115"/>
      <c r="J135" s="115"/>
      <c r="K135" s="116">
        <f>IF($C$4="Attiecināmās izmaksas",IF('1a+c+n'!$Q135="A",'1a+c+n'!K135,0))</f>
        <v>0</v>
      </c>
      <c r="L135" s="65">
        <f>IF($C$4="Attiecināmās izmaksas",IF('1a+c+n'!$Q135="A",'1a+c+n'!L135,0))</f>
        <v>0</v>
      </c>
      <c r="M135" s="115">
        <f>IF($C$4="Attiecināmās izmaksas",IF('1a+c+n'!$Q135="A",'1a+c+n'!M135,0))</f>
        <v>0</v>
      </c>
      <c r="N135" s="115">
        <f>IF($C$4="Attiecināmās izmaksas",IF('1a+c+n'!$Q135="A",'1a+c+n'!N135,0))</f>
        <v>0</v>
      </c>
      <c r="O135" s="115">
        <f>IF($C$4="Attiecināmās izmaksas",IF('1a+c+n'!$Q135="A",'1a+c+n'!O135,0))</f>
        <v>0</v>
      </c>
      <c r="P135" s="116">
        <f>IF($C$4="Attiecināmās izmaksas",IF('1a+c+n'!$Q135="A",'1a+c+n'!P135,0))</f>
        <v>0</v>
      </c>
    </row>
    <row r="136" spans="1:16" x14ac:dyDescent="0.2">
      <c r="A136" s="51">
        <f>IF(P136=0,0,IF(COUNTBLANK(P136)=1,0,COUNTA($P$14:P136)))</f>
        <v>0</v>
      </c>
      <c r="B136" s="24">
        <f>IF($C$4="Attiecināmās izmaksas",IF('1a+c+n'!$Q136="A",'1a+c+n'!B136,0))</f>
        <v>0</v>
      </c>
      <c r="C136" s="64">
        <f>IF($C$4="Attiecināmās izmaksas",IF('1a+c+n'!$Q136="A",'1a+c+n'!C136,0))</f>
        <v>0</v>
      </c>
      <c r="D136" s="24">
        <f>IF($C$4="Attiecināmās izmaksas",IF('1a+c+n'!$Q136="A",'1a+c+n'!D136,0))</f>
        <v>0</v>
      </c>
      <c r="E136" s="46"/>
      <c r="F136" s="65"/>
      <c r="G136" s="115"/>
      <c r="H136" s="115">
        <f>IF($C$4="Attiecināmās izmaksas",IF('1a+c+n'!$Q136="A",'1a+c+n'!H136,0))</f>
        <v>0</v>
      </c>
      <c r="I136" s="115"/>
      <c r="J136" s="115"/>
      <c r="K136" s="116">
        <f>IF($C$4="Attiecināmās izmaksas",IF('1a+c+n'!$Q136="A",'1a+c+n'!K136,0))</f>
        <v>0</v>
      </c>
      <c r="L136" s="65">
        <f>IF($C$4="Attiecināmās izmaksas",IF('1a+c+n'!$Q136="A",'1a+c+n'!L136,0))</f>
        <v>0</v>
      </c>
      <c r="M136" s="115">
        <f>IF($C$4="Attiecināmās izmaksas",IF('1a+c+n'!$Q136="A",'1a+c+n'!M136,0))</f>
        <v>0</v>
      </c>
      <c r="N136" s="115">
        <f>IF($C$4="Attiecināmās izmaksas",IF('1a+c+n'!$Q136="A",'1a+c+n'!N136,0))</f>
        <v>0</v>
      </c>
      <c r="O136" s="115">
        <f>IF($C$4="Attiecināmās izmaksas",IF('1a+c+n'!$Q136="A",'1a+c+n'!O136,0))</f>
        <v>0</v>
      </c>
      <c r="P136" s="116">
        <f>IF($C$4="Attiecināmās izmaksas",IF('1a+c+n'!$Q136="A",'1a+c+n'!P136,0))</f>
        <v>0</v>
      </c>
    </row>
    <row r="137" spans="1:16" x14ac:dyDescent="0.2">
      <c r="A137" s="51">
        <f>IF(P137=0,0,IF(COUNTBLANK(P137)=1,0,COUNTA($P$14:P137)))</f>
        <v>0</v>
      </c>
      <c r="B137" s="24">
        <f>IF($C$4="Attiecināmās izmaksas",IF('1a+c+n'!$Q137="A",'1a+c+n'!B137,0))</f>
        <v>0</v>
      </c>
      <c r="C137" s="64">
        <f>IF($C$4="Attiecināmās izmaksas",IF('1a+c+n'!$Q137="A",'1a+c+n'!C137,0))</f>
        <v>0</v>
      </c>
      <c r="D137" s="24">
        <f>IF($C$4="Attiecināmās izmaksas",IF('1a+c+n'!$Q137="A",'1a+c+n'!D137,0))</f>
        <v>0</v>
      </c>
      <c r="E137" s="46"/>
      <c r="F137" s="65"/>
      <c r="G137" s="115"/>
      <c r="H137" s="115">
        <f>IF($C$4="Attiecināmās izmaksas",IF('1a+c+n'!$Q137="A",'1a+c+n'!H137,0))</f>
        <v>0</v>
      </c>
      <c r="I137" s="115"/>
      <c r="J137" s="115"/>
      <c r="K137" s="116">
        <f>IF($C$4="Attiecināmās izmaksas",IF('1a+c+n'!$Q137="A",'1a+c+n'!K137,0))</f>
        <v>0</v>
      </c>
      <c r="L137" s="65">
        <f>IF($C$4="Attiecināmās izmaksas",IF('1a+c+n'!$Q137="A",'1a+c+n'!L137,0))</f>
        <v>0</v>
      </c>
      <c r="M137" s="115">
        <f>IF($C$4="Attiecināmās izmaksas",IF('1a+c+n'!$Q137="A",'1a+c+n'!M137,0))</f>
        <v>0</v>
      </c>
      <c r="N137" s="115">
        <f>IF($C$4="Attiecināmās izmaksas",IF('1a+c+n'!$Q137="A",'1a+c+n'!N137,0))</f>
        <v>0</v>
      </c>
      <c r="O137" s="115">
        <f>IF($C$4="Attiecināmās izmaksas",IF('1a+c+n'!$Q137="A",'1a+c+n'!O137,0))</f>
        <v>0</v>
      </c>
      <c r="P137" s="116">
        <f>IF($C$4="Attiecināmās izmaksas",IF('1a+c+n'!$Q137="A",'1a+c+n'!P137,0))</f>
        <v>0</v>
      </c>
    </row>
    <row r="138" spans="1:16" x14ac:dyDescent="0.2">
      <c r="A138" s="51">
        <f>IF(P138=0,0,IF(COUNTBLANK(P138)=1,0,COUNTA($P$14:P138)))</f>
        <v>0</v>
      </c>
      <c r="B138" s="24">
        <f>IF($C$4="Attiecināmās izmaksas",IF('1a+c+n'!$Q138="A",'1a+c+n'!B138,0))</f>
        <v>0</v>
      </c>
      <c r="C138" s="64">
        <f>IF($C$4="Attiecināmās izmaksas",IF('1a+c+n'!$Q138="A",'1a+c+n'!C138,0))</f>
        <v>0</v>
      </c>
      <c r="D138" s="24">
        <f>IF($C$4="Attiecināmās izmaksas",IF('1a+c+n'!$Q138="A",'1a+c+n'!D138,0))</f>
        <v>0</v>
      </c>
      <c r="E138" s="46"/>
      <c r="F138" s="65"/>
      <c r="G138" s="115"/>
      <c r="H138" s="115">
        <f>IF($C$4="Attiecināmās izmaksas",IF('1a+c+n'!$Q138="A",'1a+c+n'!H138,0))</f>
        <v>0</v>
      </c>
      <c r="I138" s="115"/>
      <c r="J138" s="115"/>
      <c r="K138" s="116">
        <f>IF($C$4="Attiecināmās izmaksas",IF('1a+c+n'!$Q138="A",'1a+c+n'!K138,0))</f>
        <v>0</v>
      </c>
      <c r="L138" s="65">
        <f>IF($C$4="Attiecināmās izmaksas",IF('1a+c+n'!$Q138="A",'1a+c+n'!L138,0))</f>
        <v>0</v>
      </c>
      <c r="M138" s="115">
        <f>IF($C$4="Attiecināmās izmaksas",IF('1a+c+n'!$Q138="A",'1a+c+n'!M138,0))</f>
        <v>0</v>
      </c>
      <c r="N138" s="115">
        <f>IF($C$4="Attiecināmās izmaksas",IF('1a+c+n'!$Q138="A",'1a+c+n'!N138,0))</f>
        <v>0</v>
      </c>
      <c r="O138" s="115">
        <f>IF($C$4="Attiecināmās izmaksas",IF('1a+c+n'!$Q138="A",'1a+c+n'!O138,0))</f>
        <v>0</v>
      </c>
      <c r="P138" s="116">
        <f>IF($C$4="Attiecināmās izmaksas",IF('1a+c+n'!$Q138="A",'1a+c+n'!P138,0))</f>
        <v>0</v>
      </c>
    </row>
    <row r="139" spans="1:16" x14ac:dyDescent="0.2">
      <c r="A139" s="51">
        <f>IF(P139=0,0,IF(COUNTBLANK(P139)=1,0,COUNTA($P$14:P139)))</f>
        <v>0</v>
      </c>
      <c r="B139" s="24">
        <f>IF($C$4="Attiecināmās izmaksas",IF('1a+c+n'!$Q139="A",'1a+c+n'!B139,0))</f>
        <v>0</v>
      </c>
      <c r="C139" s="64">
        <f>IF($C$4="Attiecināmās izmaksas",IF('1a+c+n'!$Q139="A",'1a+c+n'!C139,0))</f>
        <v>0</v>
      </c>
      <c r="D139" s="24">
        <f>IF($C$4="Attiecināmās izmaksas",IF('1a+c+n'!$Q139="A",'1a+c+n'!D139,0))</f>
        <v>0</v>
      </c>
      <c r="E139" s="46"/>
      <c r="F139" s="65"/>
      <c r="G139" s="115"/>
      <c r="H139" s="115">
        <f>IF($C$4="Attiecināmās izmaksas",IF('1a+c+n'!$Q139="A",'1a+c+n'!H139,0))</f>
        <v>0</v>
      </c>
      <c r="I139" s="115"/>
      <c r="J139" s="115"/>
      <c r="K139" s="116">
        <f>IF($C$4="Attiecināmās izmaksas",IF('1a+c+n'!$Q139="A",'1a+c+n'!K139,0))</f>
        <v>0</v>
      </c>
      <c r="L139" s="65">
        <f>IF($C$4="Attiecināmās izmaksas",IF('1a+c+n'!$Q139="A",'1a+c+n'!L139,0))</f>
        <v>0</v>
      </c>
      <c r="M139" s="115">
        <f>IF($C$4="Attiecināmās izmaksas",IF('1a+c+n'!$Q139="A",'1a+c+n'!M139,0))</f>
        <v>0</v>
      </c>
      <c r="N139" s="115">
        <f>IF($C$4="Attiecināmās izmaksas",IF('1a+c+n'!$Q139="A",'1a+c+n'!N139,0))</f>
        <v>0</v>
      </c>
      <c r="O139" s="115">
        <f>IF($C$4="Attiecināmās izmaksas",IF('1a+c+n'!$Q139="A",'1a+c+n'!O139,0))</f>
        <v>0</v>
      </c>
      <c r="P139" s="116">
        <f>IF($C$4="Attiecināmās izmaksas",IF('1a+c+n'!$Q139="A",'1a+c+n'!P139,0))</f>
        <v>0</v>
      </c>
    </row>
    <row r="140" spans="1:16" x14ac:dyDescent="0.2">
      <c r="A140" s="51">
        <f>IF(P140=0,0,IF(COUNTBLANK(P140)=1,0,COUNTA($P$14:P140)))</f>
        <v>0</v>
      </c>
      <c r="B140" s="24">
        <f>IF($C$4="Attiecināmās izmaksas",IF('1a+c+n'!$Q140="A",'1a+c+n'!B140,0))</f>
        <v>0</v>
      </c>
      <c r="C140" s="64">
        <f>IF($C$4="Attiecināmās izmaksas",IF('1a+c+n'!$Q140="A",'1a+c+n'!C140,0))</f>
        <v>0</v>
      </c>
      <c r="D140" s="24">
        <f>IF($C$4="Attiecināmās izmaksas",IF('1a+c+n'!$Q140="A",'1a+c+n'!D140,0))</f>
        <v>0</v>
      </c>
      <c r="E140" s="46"/>
      <c r="F140" s="65"/>
      <c r="G140" s="115"/>
      <c r="H140" s="115">
        <f>IF($C$4="Attiecināmās izmaksas",IF('1a+c+n'!$Q140="A",'1a+c+n'!H140,0))</f>
        <v>0</v>
      </c>
      <c r="I140" s="115"/>
      <c r="J140" s="115"/>
      <c r="K140" s="116">
        <f>IF($C$4="Attiecināmās izmaksas",IF('1a+c+n'!$Q140="A",'1a+c+n'!K140,0))</f>
        <v>0</v>
      </c>
      <c r="L140" s="65">
        <f>IF($C$4="Attiecināmās izmaksas",IF('1a+c+n'!$Q140="A",'1a+c+n'!L140,0))</f>
        <v>0</v>
      </c>
      <c r="M140" s="115">
        <f>IF($C$4="Attiecināmās izmaksas",IF('1a+c+n'!$Q140="A",'1a+c+n'!M140,0))</f>
        <v>0</v>
      </c>
      <c r="N140" s="115">
        <f>IF($C$4="Attiecināmās izmaksas",IF('1a+c+n'!$Q140="A",'1a+c+n'!N140,0))</f>
        <v>0</v>
      </c>
      <c r="O140" s="115">
        <f>IF($C$4="Attiecināmās izmaksas",IF('1a+c+n'!$Q140="A",'1a+c+n'!O140,0))</f>
        <v>0</v>
      </c>
      <c r="P140" s="116">
        <f>IF($C$4="Attiecināmās izmaksas",IF('1a+c+n'!$Q140="A",'1a+c+n'!P140,0))</f>
        <v>0</v>
      </c>
    </row>
    <row r="141" spans="1:16" x14ac:dyDescent="0.2">
      <c r="A141" s="51">
        <f>IF(P141=0,0,IF(COUNTBLANK(P141)=1,0,COUNTA($P$14:P141)))</f>
        <v>0</v>
      </c>
      <c r="B141" s="24">
        <f>IF($C$4="Attiecināmās izmaksas",IF('1a+c+n'!$Q141="A",'1a+c+n'!B141,0))</f>
        <v>0</v>
      </c>
      <c r="C141" s="64">
        <f>IF($C$4="Attiecināmās izmaksas",IF('1a+c+n'!$Q141="A",'1a+c+n'!C141,0))</f>
        <v>0</v>
      </c>
      <c r="D141" s="24">
        <f>IF($C$4="Attiecināmās izmaksas",IF('1a+c+n'!$Q141="A",'1a+c+n'!D141,0))</f>
        <v>0</v>
      </c>
      <c r="E141" s="46"/>
      <c r="F141" s="65"/>
      <c r="G141" s="115"/>
      <c r="H141" s="115">
        <f>IF($C$4="Attiecināmās izmaksas",IF('1a+c+n'!$Q141="A",'1a+c+n'!H141,0))</f>
        <v>0</v>
      </c>
      <c r="I141" s="115"/>
      <c r="J141" s="115"/>
      <c r="K141" s="116">
        <f>IF($C$4="Attiecināmās izmaksas",IF('1a+c+n'!$Q141="A",'1a+c+n'!K141,0))</f>
        <v>0</v>
      </c>
      <c r="L141" s="65">
        <f>IF($C$4="Attiecināmās izmaksas",IF('1a+c+n'!$Q141="A",'1a+c+n'!L141,0))</f>
        <v>0</v>
      </c>
      <c r="M141" s="115">
        <f>IF($C$4="Attiecināmās izmaksas",IF('1a+c+n'!$Q141="A",'1a+c+n'!M141,0))</f>
        <v>0</v>
      </c>
      <c r="N141" s="115">
        <f>IF($C$4="Attiecināmās izmaksas",IF('1a+c+n'!$Q141="A",'1a+c+n'!N141,0))</f>
        <v>0</v>
      </c>
      <c r="O141" s="115">
        <f>IF($C$4="Attiecināmās izmaksas",IF('1a+c+n'!$Q141="A",'1a+c+n'!O141,0))</f>
        <v>0</v>
      </c>
      <c r="P141" s="116">
        <f>IF($C$4="Attiecināmās izmaksas",IF('1a+c+n'!$Q141="A",'1a+c+n'!P141,0))</f>
        <v>0</v>
      </c>
    </row>
    <row r="142" spans="1:16" x14ac:dyDescent="0.2">
      <c r="A142" s="51">
        <f>IF(P142=0,0,IF(COUNTBLANK(P142)=1,0,COUNTA($P$14:P142)))</f>
        <v>0</v>
      </c>
      <c r="B142" s="24">
        <f>IF($C$4="Attiecināmās izmaksas",IF('1a+c+n'!$Q142="A",'1a+c+n'!B142,0))</f>
        <v>0</v>
      </c>
      <c r="C142" s="64">
        <f>IF($C$4="Attiecināmās izmaksas",IF('1a+c+n'!$Q142="A",'1a+c+n'!C142,0))</f>
        <v>0</v>
      </c>
      <c r="D142" s="24">
        <f>IF($C$4="Attiecināmās izmaksas",IF('1a+c+n'!$Q142="A",'1a+c+n'!D142,0))</f>
        <v>0</v>
      </c>
      <c r="E142" s="46"/>
      <c r="F142" s="65"/>
      <c r="G142" s="115"/>
      <c r="H142" s="115">
        <f>IF($C$4="Attiecināmās izmaksas",IF('1a+c+n'!$Q142="A",'1a+c+n'!H142,0))</f>
        <v>0</v>
      </c>
      <c r="I142" s="115"/>
      <c r="J142" s="115"/>
      <c r="K142" s="116">
        <f>IF($C$4="Attiecināmās izmaksas",IF('1a+c+n'!$Q142="A",'1a+c+n'!K142,0))</f>
        <v>0</v>
      </c>
      <c r="L142" s="65">
        <f>IF($C$4="Attiecināmās izmaksas",IF('1a+c+n'!$Q142="A",'1a+c+n'!L142,0))</f>
        <v>0</v>
      </c>
      <c r="M142" s="115">
        <f>IF($C$4="Attiecināmās izmaksas",IF('1a+c+n'!$Q142="A",'1a+c+n'!M142,0))</f>
        <v>0</v>
      </c>
      <c r="N142" s="115">
        <f>IF($C$4="Attiecināmās izmaksas",IF('1a+c+n'!$Q142="A",'1a+c+n'!N142,0))</f>
        <v>0</v>
      </c>
      <c r="O142" s="115">
        <f>IF($C$4="Attiecināmās izmaksas",IF('1a+c+n'!$Q142="A",'1a+c+n'!O142,0))</f>
        <v>0</v>
      </c>
      <c r="P142" s="116">
        <f>IF($C$4="Attiecināmās izmaksas",IF('1a+c+n'!$Q142="A",'1a+c+n'!P142,0))</f>
        <v>0</v>
      </c>
    </row>
    <row r="143" spans="1:16" x14ac:dyDescent="0.2">
      <c r="A143" s="51">
        <f>IF(P143=0,0,IF(COUNTBLANK(P143)=1,0,COUNTA($P$14:P143)))</f>
        <v>0</v>
      </c>
      <c r="B143" s="24">
        <f>IF($C$4="Attiecināmās izmaksas",IF('1a+c+n'!$Q143="A",'1a+c+n'!B143,0))</f>
        <v>0</v>
      </c>
      <c r="C143" s="64">
        <f>IF($C$4="Attiecināmās izmaksas",IF('1a+c+n'!$Q143="A",'1a+c+n'!C143,0))</f>
        <v>0</v>
      </c>
      <c r="D143" s="24">
        <f>IF($C$4="Attiecināmās izmaksas",IF('1a+c+n'!$Q143="A",'1a+c+n'!D143,0))</f>
        <v>0</v>
      </c>
      <c r="E143" s="46"/>
      <c r="F143" s="65"/>
      <c r="G143" s="115"/>
      <c r="H143" s="115">
        <f>IF($C$4="Attiecināmās izmaksas",IF('1a+c+n'!$Q143="A",'1a+c+n'!H143,0))</f>
        <v>0</v>
      </c>
      <c r="I143" s="115"/>
      <c r="J143" s="115"/>
      <c r="K143" s="116">
        <f>IF($C$4="Attiecināmās izmaksas",IF('1a+c+n'!$Q143="A",'1a+c+n'!K143,0))</f>
        <v>0</v>
      </c>
      <c r="L143" s="65">
        <f>IF($C$4="Attiecināmās izmaksas",IF('1a+c+n'!$Q143="A",'1a+c+n'!L143,0))</f>
        <v>0</v>
      </c>
      <c r="M143" s="115">
        <f>IF($C$4="Attiecināmās izmaksas",IF('1a+c+n'!$Q143="A",'1a+c+n'!M143,0))</f>
        <v>0</v>
      </c>
      <c r="N143" s="115">
        <f>IF($C$4="Attiecināmās izmaksas",IF('1a+c+n'!$Q143="A",'1a+c+n'!N143,0))</f>
        <v>0</v>
      </c>
      <c r="O143" s="115">
        <f>IF($C$4="Attiecināmās izmaksas",IF('1a+c+n'!$Q143="A",'1a+c+n'!O143,0))</f>
        <v>0</v>
      </c>
      <c r="P143" s="116">
        <f>IF($C$4="Attiecināmās izmaksas",IF('1a+c+n'!$Q143="A",'1a+c+n'!P143,0))</f>
        <v>0</v>
      </c>
    </row>
    <row r="144" spans="1:16" x14ac:dyDescent="0.2">
      <c r="A144" s="51">
        <f>IF(P144=0,0,IF(COUNTBLANK(P144)=1,0,COUNTA($P$14:P144)))</f>
        <v>0</v>
      </c>
      <c r="B144" s="24">
        <f>IF($C$4="Attiecināmās izmaksas",IF('1a+c+n'!$Q144="A",'1a+c+n'!B144,0))</f>
        <v>0</v>
      </c>
      <c r="C144" s="64">
        <f>IF($C$4="Attiecināmās izmaksas",IF('1a+c+n'!$Q144="A",'1a+c+n'!C144,0))</f>
        <v>0</v>
      </c>
      <c r="D144" s="24">
        <f>IF($C$4="Attiecināmās izmaksas",IF('1a+c+n'!$Q144="A",'1a+c+n'!D144,0))</f>
        <v>0</v>
      </c>
      <c r="E144" s="46"/>
      <c r="F144" s="65"/>
      <c r="G144" s="115"/>
      <c r="H144" s="115">
        <f>IF($C$4="Attiecināmās izmaksas",IF('1a+c+n'!$Q144="A",'1a+c+n'!H144,0))</f>
        <v>0</v>
      </c>
      <c r="I144" s="115"/>
      <c r="J144" s="115"/>
      <c r="K144" s="116">
        <f>IF($C$4="Attiecināmās izmaksas",IF('1a+c+n'!$Q144="A",'1a+c+n'!K144,0))</f>
        <v>0</v>
      </c>
      <c r="L144" s="65">
        <f>IF($C$4="Attiecināmās izmaksas",IF('1a+c+n'!$Q144="A",'1a+c+n'!L144,0))</f>
        <v>0</v>
      </c>
      <c r="M144" s="115">
        <f>IF($C$4="Attiecināmās izmaksas",IF('1a+c+n'!$Q144="A",'1a+c+n'!M144,0))</f>
        <v>0</v>
      </c>
      <c r="N144" s="115">
        <f>IF($C$4="Attiecināmās izmaksas",IF('1a+c+n'!$Q144="A",'1a+c+n'!N144,0))</f>
        <v>0</v>
      </c>
      <c r="O144" s="115">
        <f>IF($C$4="Attiecināmās izmaksas",IF('1a+c+n'!$Q144="A",'1a+c+n'!O144,0))</f>
        <v>0</v>
      </c>
      <c r="P144" s="116">
        <f>IF($C$4="Attiecināmās izmaksas",IF('1a+c+n'!$Q144="A",'1a+c+n'!P144,0))</f>
        <v>0</v>
      </c>
    </row>
    <row r="145" spans="1:16" x14ac:dyDescent="0.2">
      <c r="A145" s="51">
        <f>IF(P145=0,0,IF(COUNTBLANK(P145)=1,0,COUNTA($P$14:P145)))</f>
        <v>0</v>
      </c>
      <c r="B145" s="24">
        <f>IF($C$4="Attiecināmās izmaksas",IF('1a+c+n'!$Q145="A",'1a+c+n'!B145,0))</f>
        <v>0</v>
      </c>
      <c r="C145" s="64">
        <f>IF($C$4="Attiecināmās izmaksas",IF('1a+c+n'!$Q145="A",'1a+c+n'!C145,0))</f>
        <v>0</v>
      </c>
      <c r="D145" s="24">
        <f>IF($C$4="Attiecināmās izmaksas",IF('1a+c+n'!$Q145="A",'1a+c+n'!D145,0))</f>
        <v>0</v>
      </c>
      <c r="E145" s="46"/>
      <c r="F145" s="65"/>
      <c r="G145" s="115"/>
      <c r="H145" s="115">
        <f>IF($C$4="Attiecināmās izmaksas",IF('1a+c+n'!$Q145="A",'1a+c+n'!H145,0))</f>
        <v>0</v>
      </c>
      <c r="I145" s="115"/>
      <c r="J145" s="115"/>
      <c r="K145" s="116">
        <f>IF($C$4="Attiecināmās izmaksas",IF('1a+c+n'!$Q145="A",'1a+c+n'!K145,0))</f>
        <v>0</v>
      </c>
      <c r="L145" s="65">
        <f>IF($C$4="Attiecināmās izmaksas",IF('1a+c+n'!$Q145="A",'1a+c+n'!L145,0))</f>
        <v>0</v>
      </c>
      <c r="M145" s="115">
        <f>IF($C$4="Attiecināmās izmaksas",IF('1a+c+n'!$Q145="A",'1a+c+n'!M145,0))</f>
        <v>0</v>
      </c>
      <c r="N145" s="115">
        <f>IF($C$4="Attiecināmās izmaksas",IF('1a+c+n'!$Q145="A",'1a+c+n'!N145,0))</f>
        <v>0</v>
      </c>
      <c r="O145" s="115">
        <f>IF($C$4="Attiecināmās izmaksas",IF('1a+c+n'!$Q145="A",'1a+c+n'!O145,0))</f>
        <v>0</v>
      </c>
      <c r="P145" s="116">
        <f>IF($C$4="Attiecināmās izmaksas",IF('1a+c+n'!$Q145="A",'1a+c+n'!P145,0))</f>
        <v>0</v>
      </c>
    </row>
    <row r="146" spans="1:16" x14ac:dyDescent="0.2">
      <c r="A146" s="51">
        <f>IF(P146=0,0,IF(COUNTBLANK(P146)=1,0,COUNTA($P$14:P146)))</f>
        <v>0</v>
      </c>
      <c r="B146" s="24">
        <f>IF($C$4="Attiecināmās izmaksas",IF('1a+c+n'!$Q146="A",'1a+c+n'!B146,0))</f>
        <v>0</v>
      </c>
      <c r="C146" s="64">
        <f>IF($C$4="Attiecināmās izmaksas",IF('1a+c+n'!$Q146="A",'1a+c+n'!C146,0))</f>
        <v>0</v>
      </c>
      <c r="D146" s="24">
        <f>IF($C$4="Attiecināmās izmaksas",IF('1a+c+n'!$Q146="A",'1a+c+n'!D146,0))</f>
        <v>0</v>
      </c>
      <c r="E146" s="46"/>
      <c r="F146" s="65"/>
      <c r="G146" s="115"/>
      <c r="H146" s="115">
        <f>IF($C$4="Attiecināmās izmaksas",IF('1a+c+n'!$Q146="A",'1a+c+n'!H146,0))</f>
        <v>0</v>
      </c>
      <c r="I146" s="115"/>
      <c r="J146" s="115"/>
      <c r="K146" s="116">
        <f>IF($C$4="Attiecināmās izmaksas",IF('1a+c+n'!$Q146="A",'1a+c+n'!K146,0))</f>
        <v>0</v>
      </c>
      <c r="L146" s="65">
        <f>IF($C$4="Attiecināmās izmaksas",IF('1a+c+n'!$Q146="A",'1a+c+n'!L146,0))</f>
        <v>0</v>
      </c>
      <c r="M146" s="115">
        <f>IF($C$4="Attiecināmās izmaksas",IF('1a+c+n'!$Q146="A",'1a+c+n'!M146,0))</f>
        <v>0</v>
      </c>
      <c r="N146" s="115">
        <f>IF($C$4="Attiecināmās izmaksas",IF('1a+c+n'!$Q146="A",'1a+c+n'!N146,0))</f>
        <v>0</v>
      </c>
      <c r="O146" s="115">
        <f>IF($C$4="Attiecināmās izmaksas",IF('1a+c+n'!$Q146="A",'1a+c+n'!O146,0))</f>
        <v>0</v>
      </c>
      <c r="P146" s="116">
        <f>IF($C$4="Attiecināmās izmaksas",IF('1a+c+n'!$Q146="A",'1a+c+n'!P146,0))</f>
        <v>0</v>
      </c>
    </row>
    <row r="147" spans="1:16" x14ac:dyDescent="0.2">
      <c r="A147" s="51">
        <f>IF(P147=0,0,IF(COUNTBLANK(P147)=1,0,COUNTA($P$14:P147)))</f>
        <v>0</v>
      </c>
      <c r="B147" s="24">
        <f>IF($C$4="Attiecināmās izmaksas",IF('1a+c+n'!$Q147="A",'1a+c+n'!B147,0))</f>
        <v>0</v>
      </c>
      <c r="C147" s="64">
        <f>IF($C$4="Attiecināmās izmaksas",IF('1a+c+n'!$Q147="A",'1a+c+n'!C147,0))</f>
        <v>0</v>
      </c>
      <c r="D147" s="24">
        <f>IF($C$4="Attiecināmās izmaksas",IF('1a+c+n'!$Q147="A",'1a+c+n'!D147,0))</f>
        <v>0</v>
      </c>
      <c r="E147" s="46"/>
      <c r="F147" s="65"/>
      <c r="G147" s="115"/>
      <c r="H147" s="115">
        <f>IF($C$4="Attiecināmās izmaksas",IF('1a+c+n'!$Q147="A",'1a+c+n'!H147,0))</f>
        <v>0</v>
      </c>
      <c r="I147" s="115"/>
      <c r="J147" s="115"/>
      <c r="K147" s="116">
        <f>IF($C$4="Attiecināmās izmaksas",IF('1a+c+n'!$Q147="A",'1a+c+n'!K147,0))</f>
        <v>0</v>
      </c>
      <c r="L147" s="65">
        <f>IF($C$4="Attiecināmās izmaksas",IF('1a+c+n'!$Q147="A",'1a+c+n'!L147,0))</f>
        <v>0</v>
      </c>
      <c r="M147" s="115">
        <f>IF($C$4="Attiecināmās izmaksas",IF('1a+c+n'!$Q147="A",'1a+c+n'!M147,0))</f>
        <v>0</v>
      </c>
      <c r="N147" s="115">
        <f>IF($C$4="Attiecināmās izmaksas",IF('1a+c+n'!$Q147="A",'1a+c+n'!N147,0))</f>
        <v>0</v>
      </c>
      <c r="O147" s="115">
        <f>IF($C$4="Attiecināmās izmaksas",IF('1a+c+n'!$Q147="A",'1a+c+n'!O147,0))</f>
        <v>0</v>
      </c>
      <c r="P147" s="116">
        <f>IF($C$4="Attiecināmās izmaksas",IF('1a+c+n'!$Q147="A",'1a+c+n'!P147,0))</f>
        <v>0</v>
      </c>
    </row>
    <row r="148" spans="1:16" x14ac:dyDescent="0.2">
      <c r="A148" s="51">
        <f>IF(P148=0,0,IF(COUNTBLANK(P148)=1,0,COUNTA($P$14:P148)))</f>
        <v>0</v>
      </c>
      <c r="B148" s="24">
        <f>IF($C$4="Attiecināmās izmaksas",IF('1a+c+n'!$Q148="A",'1a+c+n'!B148,0))</f>
        <v>0</v>
      </c>
      <c r="C148" s="64">
        <f>IF($C$4="Attiecināmās izmaksas",IF('1a+c+n'!$Q148="A",'1a+c+n'!C148,0))</f>
        <v>0</v>
      </c>
      <c r="D148" s="24">
        <f>IF($C$4="Attiecināmās izmaksas",IF('1a+c+n'!$Q148="A",'1a+c+n'!D148,0))</f>
        <v>0</v>
      </c>
      <c r="E148" s="46"/>
      <c r="F148" s="65"/>
      <c r="G148" s="115"/>
      <c r="H148" s="115">
        <f>IF($C$4="Attiecināmās izmaksas",IF('1a+c+n'!$Q148="A",'1a+c+n'!H148,0))</f>
        <v>0</v>
      </c>
      <c r="I148" s="115"/>
      <c r="J148" s="115"/>
      <c r="K148" s="116">
        <f>IF($C$4="Attiecināmās izmaksas",IF('1a+c+n'!$Q148="A",'1a+c+n'!K148,0))</f>
        <v>0</v>
      </c>
      <c r="L148" s="65">
        <f>IF($C$4="Attiecināmās izmaksas",IF('1a+c+n'!$Q148="A",'1a+c+n'!L148,0))</f>
        <v>0</v>
      </c>
      <c r="M148" s="115">
        <f>IF($C$4="Attiecināmās izmaksas",IF('1a+c+n'!$Q148="A",'1a+c+n'!M148,0))</f>
        <v>0</v>
      </c>
      <c r="N148" s="115">
        <f>IF($C$4="Attiecināmās izmaksas",IF('1a+c+n'!$Q148="A",'1a+c+n'!N148,0))</f>
        <v>0</v>
      </c>
      <c r="O148" s="115">
        <f>IF($C$4="Attiecināmās izmaksas",IF('1a+c+n'!$Q148="A",'1a+c+n'!O148,0))</f>
        <v>0</v>
      </c>
      <c r="P148" s="116">
        <f>IF($C$4="Attiecināmās izmaksas",IF('1a+c+n'!$Q148="A",'1a+c+n'!P148,0))</f>
        <v>0</v>
      </c>
    </row>
    <row r="149" spans="1:16" x14ac:dyDescent="0.2">
      <c r="A149" s="51">
        <f>IF(P149=0,0,IF(COUNTBLANK(P149)=1,0,COUNTA($P$14:P149)))</f>
        <v>0</v>
      </c>
      <c r="B149" s="24">
        <f>IF($C$4="Attiecināmās izmaksas",IF('1a+c+n'!$Q149="A",'1a+c+n'!B149,0))</f>
        <v>0</v>
      </c>
      <c r="C149" s="64">
        <f>IF($C$4="Attiecināmās izmaksas",IF('1a+c+n'!$Q149="A",'1a+c+n'!C149,0))</f>
        <v>0</v>
      </c>
      <c r="D149" s="24">
        <f>IF($C$4="Attiecināmās izmaksas",IF('1a+c+n'!$Q149="A",'1a+c+n'!D149,0))</f>
        <v>0</v>
      </c>
      <c r="E149" s="46"/>
      <c r="F149" s="65"/>
      <c r="G149" s="115"/>
      <c r="H149" s="115">
        <f>IF($C$4="Attiecināmās izmaksas",IF('1a+c+n'!$Q149="A",'1a+c+n'!H149,0))</f>
        <v>0</v>
      </c>
      <c r="I149" s="115"/>
      <c r="J149" s="115"/>
      <c r="K149" s="116">
        <f>IF($C$4="Attiecināmās izmaksas",IF('1a+c+n'!$Q149="A",'1a+c+n'!K149,0))</f>
        <v>0</v>
      </c>
      <c r="L149" s="65">
        <f>IF($C$4="Attiecināmās izmaksas",IF('1a+c+n'!$Q149="A",'1a+c+n'!L149,0))</f>
        <v>0</v>
      </c>
      <c r="M149" s="115">
        <f>IF($C$4="Attiecināmās izmaksas",IF('1a+c+n'!$Q149="A",'1a+c+n'!M149,0))</f>
        <v>0</v>
      </c>
      <c r="N149" s="115">
        <f>IF($C$4="Attiecināmās izmaksas",IF('1a+c+n'!$Q149="A",'1a+c+n'!N149,0))</f>
        <v>0</v>
      </c>
      <c r="O149" s="115">
        <f>IF($C$4="Attiecināmās izmaksas",IF('1a+c+n'!$Q149="A",'1a+c+n'!O149,0))</f>
        <v>0</v>
      </c>
      <c r="P149" s="116">
        <f>IF($C$4="Attiecināmās izmaksas",IF('1a+c+n'!$Q149="A",'1a+c+n'!P149,0))</f>
        <v>0</v>
      </c>
    </row>
    <row r="150" spans="1:16" x14ac:dyDescent="0.2">
      <c r="A150" s="51">
        <f>IF(P150=0,0,IF(COUNTBLANK(P150)=1,0,COUNTA($P$14:P150)))</f>
        <v>0</v>
      </c>
      <c r="B150" s="24">
        <f>IF($C$4="Attiecināmās izmaksas",IF('1a+c+n'!$Q150="A",'1a+c+n'!B150,0))</f>
        <v>0</v>
      </c>
      <c r="C150" s="64" t="str">
        <f>IF($C$4="Attiecināmās izmaksas",IF('1a+c+n'!$Q150="A",'1a+c+n'!C150,0))</f>
        <v>Gāzes vada ievada pārbūve (ras.AR-22)</v>
      </c>
      <c r="D150" s="24" t="str">
        <f>IF($C$4="Attiecināmās izmaksas",IF('1a+c+n'!$Q150="A",'1a+c+n'!D150,0))</f>
        <v>kpl.</v>
      </c>
      <c r="E150" s="46"/>
      <c r="F150" s="65"/>
      <c r="G150" s="115"/>
      <c r="H150" s="115">
        <f>IF($C$4="Attiecināmās izmaksas",IF('1a+c+n'!$Q150="A",'1a+c+n'!H150,0))</f>
        <v>0</v>
      </c>
      <c r="I150" s="115"/>
      <c r="J150" s="115"/>
      <c r="K150" s="116">
        <f>IF($C$4="Attiecināmās izmaksas",IF('1a+c+n'!$Q150="A",'1a+c+n'!K150,0))</f>
        <v>0</v>
      </c>
      <c r="L150" s="65">
        <f>IF($C$4="Attiecināmās izmaksas",IF('1a+c+n'!$Q150="A",'1a+c+n'!L150,0))</f>
        <v>0</v>
      </c>
      <c r="M150" s="115">
        <f>IF($C$4="Attiecināmās izmaksas",IF('1a+c+n'!$Q150="A",'1a+c+n'!M150,0))</f>
        <v>0</v>
      </c>
      <c r="N150" s="115">
        <f>IF($C$4="Attiecināmās izmaksas",IF('1a+c+n'!$Q150="A",'1a+c+n'!N150,0))</f>
        <v>0</v>
      </c>
      <c r="O150" s="115">
        <f>IF($C$4="Attiecināmās izmaksas",IF('1a+c+n'!$Q150="A",'1a+c+n'!O150,0))</f>
        <v>0</v>
      </c>
      <c r="P150" s="116">
        <f>IF($C$4="Attiecināmās izmaksas",IF('1a+c+n'!$Q150="A",'1a+c+n'!P150,0))</f>
        <v>0</v>
      </c>
    </row>
    <row r="151" spans="1:16" ht="33.75" x14ac:dyDescent="0.2">
      <c r="A151" s="51">
        <f>IF(P151=0,0,IF(COUNTBLANK(P151)=1,0,COUNTA($P$14:P151)))</f>
        <v>0</v>
      </c>
      <c r="B151" s="24">
        <f>IF($C$4="Attiecināmās izmaksas",IF('1a+c+n'!$Q151="A",'1a+c+n'!B151,0))</f>
        <v>0</v>
      </c>
      <c r="C151" s="64" t="str">
        <f>IF($C$4="Attiecināmās izmaksas",IF('1a+c+n'!$Q151="A",'1a+c+n'!C151,0))</f>
        <v>Lietus ūdens betona notekrene 2m attālumā no ēkas, galā paredzot izbūvēt bedri 1*1*1m ar betona apmalītēm, ko aizpildīt ar šķembām ģeotekstilā</v>
      </c>
      <c r="D151" s="24" t="str">
        <f>IF($C$4="Attiecināmās izmaksas",IF('1a+c+n'!$Q151="A",'1a+c+n'!D151,0))</f>
        <v>kpl.</v>
      </c>
      <c r="E151" s="46"/>
      <c r="F151" s="65"/>
      <c r="G151" s="115"/>
      <c r="H151" s="115">
        <f>IF($C$4="Attiecināmās izmaksas",IF('1a+c+n'!$Q151="A",'1a+c+n'!H151,0))</f>
        <v>0</v>
      </c>
      <c r="I151" s="115"/>
      <c r="J151" s="115"/>
      <c r="K151" s="116">
        <f>IF($C$4="Attiecināmās izmaksas",IF('1a+c+n'!$Q151="A",'1a+c+n'!K151,0))</f>
        <v>0</v>
      </c>
      <c r="L151" s="65">
        <f>IF($C$4="Attiecināmās izmaksas",IF('1a+c+n'!$Q151="A",'1a+c+n'!L151,0))</f>
        <v>0</v>
      </c>
      <c r="M151" s="115">
        <f>IF($C$4="Attiecināmās izmaksas",IF('1a+c+n'!$Q151="A",'1a+c+n'!M151,0))</f>
        <v>0</v>
      </c>
      <c r="N151" s="115">
        <f>IF($C$4="Attiecināmās izmaksas",IF('1a+c+n'!$Q151="A",'1a+c+n'!N151,0))</f>
        <v>0</v>
      </c>
      <c r="O151" s="115">
        <f>IF($C$4="Attiecināmās izmaksas",IF('1a+c+n'!$Q151="A",'1a+c+n'!O151,0))</f>
        <v>0</v>
      </c>
      <c r="P151" s="116">
        <f>IF($C$4="Attiecināmās izmaksas",IF('1a+c+n'!$Q151="A",'1a+c+n'!P151,0))</f>
        <v>0</v>
      </c>
    </row>
    <row r="152" spans="1:16" x14ac:dyDescent="0.2">
      <c r="A152" s="51">
        <f>IF(P152=0,0,IF(COUNTBLANK(P152)=1,0,COUNTA($P$14:P152)))</f>
        <v>0</v>
      </c>
      <c r="B152" s="24">
        <f>IF($C$4="Attiecināmās izmaksas",IF('1a+c+n'!$Q152="A",'1a+c+n'!B152,0))</f>
        <v>0</v>
      </c>
      <c r="C152" s="64">
        <f>IF($C$4="Attiecināmās izmaksas",IF('1a+c+n'!$Q152="A",'1a+c+n'!C152,0))</f>
        <v>0</v>
      </c>
      <c r="D152" s="24">
        <f>IF($C$4="Attiecināmās izmaksas",IF('1a+c+n'!$Q152="A",'1a+c+n'!D152,0))</f>
        <v>0</v>
      </c>
      <c r="E152" s="46"/>
      <c r="F152" s="65"/>
      <c r="G152" s="115"/>
      <c r="H152" s="115">
        <f>IF($C$4="Attiecināmās izmaksas",IF('1a+c+n'!$Q152="A",'1a+c+n'!H152,0))</f>
        <v>0</v>
      </c>
      <c r="I152" s="115"/>
      <c r="J152" s="115"/>
      <c r="K152" s="116">
        <f>IF($C$4="Attiecināmās izmaksas",IF('1a+c+n'!$Q152="A",'1a+c+n'!K152,0))</f>
        <v>0</v>
      </c>
      <c r="L152" s="65">
        <f>IF($C$4="Attiecināmās izmaksas",IF('1a+c+n'!$Q152="A",'1a+c+n'!L152,0))</f>
        <v>0</v>
      </c>
      <c r="M152" s="115">
        <f>IF($C$4="Attiecināmās izmaksas",IF('1a+c+n'!$Q152="A",'1a+c+n'!M152,0))</f>
        <v>0</v>
      </c>
      <c r="N152" s="115">
        <f>IF($C$4="Attiecināmās izmaksas",IF('1a+c+n'!$Q152="A",'1a+c+n'!N152,0))</f>
        <v>0</v>
      </c>
      <c r="O152" s="115">
        <f>IF($C$4="Attiecināmās izmaksas",IF('1a+c+n'!$Q152="A",'1a+c+n'!O152,0))</f>
        <v>0</v>
      </c>
      <c r="P152" s="116">
        <f>IF($C$4="Attiecināmās izmaksas",IF('1a+c+n'!$Q152="A",'1a+c+n'!P152,0))</f>
        <v>0</v>
      </c>
    </row>
    <row r="153" spans="1:16" x14ac:dyDescent="0.2">
      <c r="A153" s="51">
        <f>IF(P153=0,0,IF(COUNTBLANK(P153)=1,0,COUNTA($P$14:P153)))</f>
        <v>0</v>
      </c>
      <c r="B153" s="24">
        <f>IF($C$4="Attiecināmās izmaksas",IF('1a+c+n'!$Q153="A",'1a+c+n'!B153,0))</f>
        <v>0</v>
      </c>
      <c r="C153" s="64">
        <f>IF($C$4="Attiecināmās izmaksas",IF('1a+c+n'!$Q153="A",'1a+c+n'!C153,0))</f>
        <v>0</v>
      </c>
      <c r="D153" s="24">
        <f>IF($C$4="Attiecināmās izmaksas",IF('1a+c+n'!$Q153="A",'1a+c+n'!D153,0))</f>
        <v>0</v>
      </c>
      <c r="E153" s="46"/>
      <c r="F153" s="65"/>
      <c r="G153" s="115"/>
      <c r="H153" s="115">
        <f>IF($C$4="Attiecināmās izmaksas",IF('1a+c+n'!$Q153="A",'1a+c+n'!H153,0))</f>
        <v>0</v>
      </c>
      <c r="I153" s="115"/>
      <c r="J153" s="115"/>
      <c r="K153" s="116">
        <f>IF($C$4="Attiecināmās izmaksas",IF('1a+c+n'!$Q153="A",'1a+c+n'!K153,0))</f>
        <v>0</v>
      </c>
      <c r="L153" s="65">
        <f>IF($C$4="Attiecināmās izmaksas",IF('1a+c+n'!$Q153="A",'1a+c+n'!L153,0))</f>
        <v>0</v>
      </c>
      <c r="M153" s="115">
        <f>IF($C$4="Attiecināmās izmaksas",IF('1a+c+n'!$Q153="A",'1a+c+n'!M153,0))</f>
        <v>0</v>
      </c>
      <c r="N153" s="115">
        <f>IF($C$4="Attiecināmās izmaksas",IF('1a+c+n'!$Q153="A",'1a+c+n'!N153,0))</f>
        <v>0</v>
      </c>
      <c r="O153" s="115">
        <f>IF($C$4="Attiecināmās izmaksas",IF('1a+c+n'!$Q153="A",'1a+c+n'!O153,0))</f>
        <v>0</v>
      </c>
      <c r="P153" s="116">
        <f>IF($C$4="Attiecināmās izmaksas",IF('1a+c+n'!$Q153="A",'1a+c+n'!P153,0))</f>
        <v>0</v>
      </c>
    </row>
    <row r="154" spans="1:16" x14ac:dyDescent="0.2">
      <c r="A154" s="51">
        <f>IF(P154=0,0,IF(COUNTBLANK(P154)=1,0,COUNTA($P$14:P154)))</f>
        <v>0</v>
      </c>
      <c r="B154" s="24">
        <f>IF($C$4="Attiecināmās izmaksas",IF('1a+c+n'!$Q154="A",'1a+c+n'!B154,0))</f>
        <v>0</v>
      </c>
      <c r="C154" s="64">
        <f>IF($C$4="Attiecināmās izmaksas",IF('1a+c+n'!$Q154="A",'1a+c+n'!C154,0))</f>
        <v>0</v>
      </c>
      <c r="D154" s="24">
        <f>IF($C$4="Attiecināmās izmaksas",IF('1a+c+n'!$Q154="A",'1a+c+n'!D154,0))</f>
        <v>0</v>
      </c>
      <c r="E154" s="46"/>
      <c r="F154" s="65"/>
      <c r="G154" s="115"/>
      <c r="H154" s="115">
        <f>IF($C$4="Attiecināmās izmaksas",IF('1a+c+n'!$Q154="A",'1a+c+n'!H154,0))</f>
        <v>0</v>
      </c>
      <c r="I154" s="115"/>
      <c r="J154" s="115"/>
      <c r="K154" s="116">
        <f>IF($C$4="Attiecināmās izmaksas",IF('1a+c+n'!$Q154="A",'1a+c+n'!K154,0))</f>
        <v>0</v>
      </c>
      <c r="L154" s="65">
        <f>IF($C$4="Attiecināmās izmaksas",IF('1a+c+n'!$Q154="A",'1a+c+n'!L154,0))</f>
        <v>0</v>
      </c>
      <c r="M154" s="115">
        <f>IF($C$4="Attiecināmās izmaksas",IF('1a+c+n'!$Q154="A",'1a+c+n'!M154,0))</f>
        <v>0</v>
      </c>
      <c r="N154" s="115">
        <f>IF($C$4="Attiecināmās izmaksas",IF('1a+c+n'!$Q154="A",'1a+c+n'!N154,0))</f>
        <v>0</v>
      </c>
      <c r="O154" s="115">
        <f>IF($C$4="Attiecināmās izmaksas",IF('1a+c+n'!$Q154="A",'1a+c+n'!O154,0))</f>
        <v>0</v>
      </c>
      <c r="P154" s="116">
        <f>IF($C$4="Attiecināmās izmaksas",IF('1a+c+n'!$Q154="A",'1a+c+n'!P154,0))</f>
        <v>0</v>
      </c>
    </row>
    <row r="155" spans="1:16" x14ac:dyDescent="0.2">
      <c r="A155" s="51">
        <f>IF(P155=0,0,IF(COUNTBLANK(P155)=1,0,COUNTA($P$14:P155)))</f>
        <v>0</v>
      </c>
      <c r="B155" s="24">
        <f>IF($C$4="Attiecināmās izmaksas",IF('1a+c+n'!$Q155="A",'1a+c+n'!B155,0))</f>
        <v>0</v>
      </c>
      <c r="C155" s="64">
        <f>IF($C$4="Attiecināmās izmaksas",IF('1a+c+n'!$Q155="A",'1a+c+n'!C155,0))</f>
        <v>0</v>
      </c>
      <c r="D155" s="24">
        <f>IF($C$4="Attiecināmās izmaksas",IF('1a+c+n'!$Q155="A",'1a+c+n'!D155,0))</f>
        <v>0</v>
      </c>
      <c r="E155" s="46"/>
      <c r="F155" s="65"/>
      <c r="G155" s="115"/>
      <c r="H155" s="115">
        <f>IF($C$4="Attiecināmās izmaksas",IF('1a+c+n'!$Q155="A",'1a+c+n'!H155,0))</f>
        <v>0</v>
      </c>
      <c r="I155" s="115"/>
      <c r="J155" s="115"/>
      <c r="K155" s="116">
        <f>IF($C$4="Attiecināmās izmaksas",IF('1a+c+n'!$Q155="A",'1a+c+n'!K155,0))</f>
        <v>0</v>
      </c>
      <c r="L155" s="65">
        <f>IF($C$4="Attiecināmās izmaksas",IF('1a+c+n'!$Q155="A",'1a+c+n'!L155,0))</f>
        <v>0</v>
      </c>
      <c r="M155" s="115">
        <f>IF($C$4="Attiecināmās izmaksas",IF('1a+c+n'!$Q155="A",'1a+c+n'!M155,0))</f>
        <v>0</v>
      </c>
      <c r="N155" s="115">
        <f>IF($C$4="Attiecināmās izmaksas",IF('1a+c+n'!$Q155="A",'1a+c+n'!N155,0))</f>
        <v>0</v>
      </c>
      <c r="O155" s="115">
        <f>IF($C$4="Attiecināmās izmaksas",IF('1a+c+n'!$Q155="A",'1a+c+n'!O155,0))</f>
        <v>0</v>
      </c>
      <c r="P155" s="116">
        <f>IF($C$4="Attiecināmās izmaksas",IF('1a+c+n'!$Q155="A",'1a+c+n'!P155,0))</f>
        <v>0</v>
      </c>
    </row>
    <row r="156" spans="1:16" ht="12" customHeight="1" thickBot="1" x14ac:dyDescent="0.25">
      <c r="A156" s="207" t="s">
        <v>62</v>
      </c>
      <c r="B156" s="208"/>
      <c r="C156" s="208"/>
      <c r="D156" s="208"/>
      <c r="E156" s="208"/>
      <c r="F156" s="208"/>
      <c r="G156" s="208"/>
      <c r="H156" s="208"/>
      <c r="I156" s="208"/>
      <c r="J156" s="208"/>
      <c r="K156" s="209"/>
      <c r="L156" s="126">
        <f>SUM(L14:L155)</f>
        <v>0</v>
      </c>
      <c r="M156" s="127">
        <f>SUM(M14:M155)</f>
        <v>0</v>
      </c>
      <c r="N156" s="127">
        <f>SUM(N14:N155)</f>
        <v>0</v>
      </c>
      <c r="O156" s="127">
        <f>SUM(O14:O155)</f>
        <v>0</v>
      </c>
      <c r="P156" s="128">
        <f>SUM(P14:P155)</f>
        <v>0</v>
      </c>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6"/>
      <c r="B158" s="16"/>
      <c r="C158" s="16"/>
      <c r="D158" s="16"/>
      <c r="E158" s="16"/>
      <c r="F158" s="16"/>
      <c r="G158" s="16"/>
      <c r="H158" s="16"/>
      <c r="I158" s="16"/>
      <c r="J158" s="16"/>
      <c r="K158" s="16"/>
      <c r="L158" s="16"/>
      <c r="M158" s="16"/>
      <c r="N158" s="16"/>
      <c r="O158" s="16"/>
      <c r="P158" s="16"/>
    </row>
    <row r="159" spans="1:16" x14ac:dyDescent="0.2">
      <c r="A159" s="1" t="s">
        <v>14</v>
      </c>
      <c r="B159" s="16"/>
      <c r="C159" s="210">
        <f>'Kops n'!C28:H28</f>
        <v>0</v>
      </c>
      <c r="D159" s="210"/>
      <c r="E159" s="210"/>
      <c r="F159" s="210"/>
      <c r="G159" s="210"/>
      <c r="H159" s="210"/>
      <c r="I159" s="16"/>
      <c r="J159" s="16"/>
      <c r="K159" s="16"/>
      <c r="L159" s="16"/>
      <c r="M159" s="16"/>
      <c r="N159" s="16"/>
      <c r="O159" s="16"/>
      <c r="P159" s="16"/>
    </row>
    <row r="160" spans="1:16" x14ac:dyDescent="0.2">
      <c r="A160" s="16"/>
      <c r="B160" s="16"/>
      <c r="C160" s="136" t="s">
        <v>15</v>
      </c>
      <c r="D160" s="136"/>
      <c r="E160" s="136"/>
      <c r="F160" s="136"/>
      <c r="G160" s="136"/>
      <c r="H160" s="136"/>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55" t="str">
        <f>'Kops n'!A31:D31</f>
        <v>Tāme sastādīta 202_. gada _.________</v>
      </c>
      <c r="B162" s="156"/>
      <c r="C162" s="156"/>
      <c r="D162" s="156"/>
      <c r="E162" s="16"/>
      <c r="F162" s="16"/>
      <c r="G162" s="16"/>
      <c r="H162" s="16"/>
      <c r="I162" s="16"/>
      <c r="J162" s="16"/>
      <c r="K162" s="16"/>
      <c r="L162" s="16"/>
      <c r="M162" s="16"/>
      <c r="N162" s="16"/>
      <c r="O162" s="16"/>
      <c r="P162" s="16"/>
    </row>
    <row r="163" spans="1:16" x14ac:dyDescent="0.2">
      <c r="A163" s="16"/>
      <c r="B163" s="16"/>
      <c r="C163" s="16"/>
      <c r="D163" s="16"/>
      <c r="E163" s="16"/>
      <c r="F163" s="16"/>
      <c r="G163" s="16"/>
      <c r="H163" s="16"/>
      <c r="I163" s="16"/>
      <c r="J163" s="16"/>
      <c r="K163" s="16"/>
      <c r="L163" s="16"/>
      <c r="M163" s="16"/>
      <c r="N163" s="16"/>
      <c r="O163" s="16"/>
      <c r="P163" s="16"/>
    </row>
    <row r="164" spans="1:16" x14ac:dyDescent="0.2">
      <c r="A164" s="1" t="s">
        <v>41</v>
      </c>
      <c r="B164" s="16"/>
      <c r="C164" s="210">
        <f>'Kops n'!C33:H33</f>
        <v>0</v>
      </c>
      <c r="D164" s="210"/>
      <c r="E164" s="210"/>
      <c r="F164" s="210"/>
      <c r="G164" s="210"/>
      <c r="H164" s="210"/>
      <c r="I164" s="16"/>
      <c r="J164" s="16"/>
      <c r="K164" s="16"/>
      <c r="L164" s="16"/>
      <c r="M164" s="16"/>
      <c r="N164" s="16"/>
      <c r="O164" s="16"/>
      <c r="P164" s="16"/>
    </row>
    <row r="165" spans="1:16" x14ac:dyDescent="0.2">
      <c r="A165" s="16"/>
      <c r="B165" s="16"/>
      <c r="C165" s="136" t="s">
        <v>15</v>
      </c>
      <c r="D165" s="136"/>
      <c r="E165" s="136"/>
      <c r="F165" s="136"/>
      <c r="G165" s="136"/>
      <c r="H165" s="136"/>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78" t="s">
        <v>16</v>
      </c>
      <c r="B167" s="42"/>
      <c r="C167" s="83">
        <f>'Kops n'!C36</f>
        <v>0</v>
      </c>
      <c r="D167" s="42"/>
      <c r="E167" s="16"/>
      <c r="F167" s="16"/>
      <c r="G167" s="16"/>
      <c r="H167" s="16"/>
      <c r="I167" s="16"/>
      <c r="J167" s="16"/>
      <c r="K167" s="16"/>
      <c r="L167" s="16"/>
      <c r="M167" s="16"/>
      <c r="N167" s="16"/>
      <c r="O167" s="16"/>
      <c r="P167" s="16"/>
    </row>
    <row r="168" spans="1:16" x14ac:dyDescent="0.2">
      <c r="A168" s="16"/>
      <c r="B168" s="16"/>
      <c r="C168" s="16"/>
      <c r="D168" s="16"/>
      <c r="E168" s="16"/>
      <c r="F168" s="16"/>
      <c r="G168" s="16"/>
      <c r="H168" s="16"/>
      <c r="I168" s="16"/>
      <c r="J168" s="16"/>
      <c r="K168" s="16"/>
      <c r="L168" s="16"/>
      <c r="M168" s="16"/>
      <c r="N168" s="16"/>
      <c r="O168" s="16"/>
      <c r="P168" s="16"/>
    </row>
  </sheetData>
  <mergeCells count="23">
    <mergeCell ref="N9:O9"/>
    <mergeCell ref="D5:L5"/>
    <mergeCell ref="D6:L6"/>
    <mergeCell ref="D7:L7"/>
    <mergeCell ref="D8:L8"/>
    <mergeCell ref="C2:I2"/>
    <mergeCell ref="C3:I3"/>
    <mergeCell ref="C4:I4"/>
    <mergeCell ref="A9:F9"/>
    <mergeCell ref="J9:M9"/>
    <mergeCell ref="A162:D162"/>
    <mergeCell ref="C164:H164"/>
    <mergeCell ref="C165:H165"/>
    <mergeCell ref="C159:H159"/>
    <mergeCell ref="C160:H160"/>
    <mergeCell ref="F12:K12"/>
    <mergeCell ref="L12:P12"/>
    <mergeCell ref="A156:K156"/>
    <mergeCell ref="A12:A13"/>
    <mergeCell ref="B12:B13"/>
    <mergeCell ref="C12:C13"/>
    <mergeCell ref="D12:D13"/>
    <mergeCell ref="E12:E13"/>
  </mergeCells>
  <conditionalFormatting sqref="A156:K156">
    <cfRule type="containsText" dxfId="86" priority="2" operator="containsText" text="Tiešās izmaksas kopā, t. sk. darba devēja sociālais nodoklis __.__% ">
      <formula>NOT(ISERROR(SEARCH("Tiešās izmaksas kopā, t. sk. darba devēja sociālais nodoklis __.__% ",A156)))</formula>
    </cfRule>
  </conditionalFormatting>
  <conditionalFormatting sqref="D1 C2:I2 A14:P155">
    <cfRule type="cellIs" dxfId="85" priority="3" operator="equal">
      <formula>0</formula>
    </cfRule>
  </conditionalFormatting>
  <conditionalFormatting sqref="D5:L8 L156:P156 C159:H159 C164:H164 C167">
    <cfRule type="cellIs" dxfId="84"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D83-5EAD-492B-B5A0-49DD1A3523DC}">
  <sheetPr>
    <tabColor rgb="FFC00000"/>
  </sheetPr>
  <dimension ref="A1:P168"/>
  <sheetViews>
    <sheetView topLeftCell="A131" workbookViewId="0">
      <selection activeCell="M168" sqref="M168"/>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'1a+c+n'!D1</f>
        <v>1</v>
      </c>
      <c r="E1" s="22"/>
      <c r="F1" s="22"/>
      <c r="G1" s="22"/>
      <c r="H1" s="22"/>
      <c r="I1" s="22"/>
      <c r="J1" s="22"/>
      <c r="N1" s="26"/>
      <c r="O1" s="27"/>
      <c r="P1" s="28"/>
    </row>
    <row r="2" spans="1:16" x14ac:dyDescent="0.2">
      <c r="A2" s="29"/>
      <c r="B2" s="29"/>
      <c r="C2" s="222" t="str">
        <f>'1a+c+n'!C2:I2</f>
        <v>VISPĀRĒJIE BŪVDARBI</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18</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'1a+c+n'!A9</f>
        <v>Tāme sastādīta  2023_. gada tirgus cenās, pamatojoties uz AR daļas rasējumiem</v>
      </c>
      <c r="B9" s="219"/>
      <c r="C9" s="219"/>
      <c r="D9" s="219"/>
      <c r="E9" s="219"/>
      <c r="F9" s="219"/>
      <c r="G9" s="31"/>
      <c r="H9" s="31"/>
      <c r="I9" s="31"/>
      <c r="J9" s="220" t="s">
        <v>45</v>
      </c>
      <c r="K9" s="220"/>
      <c r="L9" s="220"/>
      <c r="M9" s="220"/>
      <c r="N9" s="221">
        <f>P156</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2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IF($C$4="citu pasākumu izmaksas",IF('1a+c+n'!$Q14="C",'1a+c+n'!B14,0))</f>
        <v>0</v>
      </c>
      <c r="C14" s="62">
        <f>IF($C$4="citu pasākumu izmaksas",IF('1a+c+n'!$Q14="C",'1a+c+n'!C14,0))</f>
        <v>0</v>
      </c>
      <c r="D14" s="23">
        <f>IF($C$4="citu pasākumu izmaksas",IF('1a+c+n'!$Q14="C",'1a+c+n'!D14,0))</f>
        <v>0</v>
      </c>
      <c r="E14" s="45"/>
      <c r="F14" s="63"/>
      <c r="G14" s="113"/>
      <c r="H14" s="113">
        <f>IF($C$4="citu pasākumu izmaksas",IF('1a+c+n'!$Q14="C",'1a+c+n'!H14,0))</f>
        <v>0</v>
      </c>
      <c r="I14" s="113"/>
      <c r="J14" s="113"/>
      <c r="K14" s="114">
        <f>IF($C$4="citu pasākumu izmaksas",IF('1a+c+n'!$Q14="C",'1a+c+n'!K14,0))</f>
        <v>0</v>
      </c>
      <c r="L14" s="81">
        <f>IF($C$4="citu pasākumu izmaksas",IF('1a+c+n'!$Q14="C",'1a+c+n'!L14,0))</f>
        <v>0</v>
      </c>
      <c r="M14" s="113">
        <f>IF($C$4="citu pasākumu izmaksas",IF('1a+c+n'!$Q14="C",'1a+c+n'!M14,0))</f>
        <v>0</v>
      </c>
      <c r="N14" s="113">
        <f>IF($C$4="citu pasākumu izmaksas",IF('1a+c+n'!$Q14="C",'1a+c+n'!N14,0))</f>
        <v>0</v>
      </c>
      <c r="O14" s="113">
        <f>IF($C$4="citu pasākumu izmaksas",IF('1a+c+n'!$Q14="C",'1a+c+n'!O14,0))</f>
        <v>0</v>
      </c>
      <c r="P14" s="114">
        <f>IF($C$4="citu pasākumu izmaksas",IF('1a+c+n'!$Q14="C",'1a+c+n'!P14,0))</f>
        <v>0</v>
      </c>
    </row>
    <row r="15" spans="1:16" x14ac:dyDescent="0.2">
      <c r="A15" s="51">
        <f>IF(P15=0,0,IF(COUNTBLANK(P15)=1,0,COUNTA($P$14:P15)))</f>
        <v>0</v>
      </c>
      <c r="B15" s="24">
        <f>IF($C$4="citu pasākumu izmaksas",IF('1a+c+n'!$Q15="C",'1a+c+n'!B15,0))</f>
        <v>0</v>
      </c>
      <c r="C15" s="64">
        <f>IF($C$4="citu pasākumu izmaksas",IF('1a+c+n'!$Q15="C",'1a+c+n'!C15,0))</f>
        <v>0</v>
      </c>
      <c r="D15" s="24">
        <f>IF($C$4="citu pasākumu izmaksas",IF('1a+c+n'!$Q15="C",'1a+c+n'!D15,0))</f>
        <v>0</v>
      </c>
      <c r="E15" s="46"/>
      <c r="F15" s="65"/>
      <c r="G15" s="115"/>
      <c r="H15" s="115">
        <f>IF($C$4="citu pasākumu izmaksas",IF('1a+c+n'!$Q15="C",'1a+c+n'!H15,0))</f>
        <v>0</v>
      </c>
      <c r="I15" s="115"/>
      <c r="J15" s="115"/>
      <c r="K15" s="116">
        <f>IF($C$4="citu pasākumu izmaksas",IF('1a+c+n'!$Q15="C",'1a+c+n'!K15,0))</f>
        <v>0</v>
      </c>
      <c r="L15" s="82">
        <f>IF($C$4="citu pasākumu izmaksas",IF('1a+c+n'!$Q15="C",'1a+c+n'!L15,0))</f>
        <v>0</v>
      </c>
      <c r="M15" s="115">
        <f>IF($C$4="citu pasākumu izmaksas",IF('1a+c+n'!$Q15="C",'1a+c+n'!M15,0))</f>
        <v>0</v>
      </c>
      <c r="N15" s="115">
        <f>IF($C$4="citu pasākumu izmaksas",IF('1a+c+n'!$Q15="C",'1a+c+n'!N15,0))</f>
        <v>0</v>
      </c>
      <c r="O15" s="115">
        <f>IF($C$4="citu pasākumu izmaksas",IF('1a+c+n'!$Q15="C",'1a+c+n'!O15,0))</f>
        <v>0</v>
      </c>
      <c r="P15" s="116">
        <f>IF($C$4="citu pasākumu izmaksas",IF('1a+c+n'!$Q15="C",'1a+c+n'!P15,0))</f>
        <v>0</v>
      </c>
    </row>
    <row r="16" spans="1:16" x14ac:dyDescent="0.2">
      <c r="A16" s="51">
        <f>IF(P16=0,0,IF(COUNTBLANK(P16)=1,0,COUNTA($P$14:P16)))</f>
        <v>0</v>
      </c>
      <c r="B16" s="24">
        <f>IF($C$4="citu pasākumu izmaksas",IF('1a+c+n'!$Q16="C",'1a+c+n'!B16,0))</f>
        <v>0</v>
      </c>
      <c r="C16" s="64">
        <f>IF($C$4="citu pasākumu izmaksas",IF('1a+c+n'!$Q16="C",'1a+c+n'!C16,0))</f>
        <v>0</v>
      </c>
      <c r="D16" s="24">
        <f>IF($C$4="citu pasākumu izmaksas",IF('1a+c+n'!$Q16="C",'1a+c+n'!D16,0))</f>
        <v>0</v>
      </c>
      <c r="E16" s="46"/>
      <c r="F16" s="65"/>
      <c r="G16" s="115"/>
      <c r="H16" s="115">
        <f>IF($C$4="citu pasākumu izmaksas",IF('1a+c+n'!$Q16="C",'1a+c+n'!H16,0))</f>
        <v>0</v>
      </c>
      <c r="I16" s="115"/>
      <c r="J16" s="115"/>
      <c r="K16" s="116">
        <f>IF($C$4="citu pasākumu izmaksas",IF('1a+c+n'!$Q16="C",'1a+c+n'!K16,0))</f>
        <v>0</v>
      </c>
      <c r="L16" s="82">
        <f>IF($C$4="citu pasākumu izmaksas",IF('1a+c+n'!$Q16="C",'1a+c+n'!L16,0))</f>
        <v>0</v>
      </c>
      <c r="M16" s="115">
        <f>IF($C$4="citu pasākumu izmaksas",IF('1a+c+n'!$Q16="C",'1a+c+n'!M16,0))</f>
        <v>0</v>
      </c>
      <c r="N16" s="115">
        <f>IF($C$4="citu pasākumu izmaksas",IF('1a+c+n'!$Q16="C",'1a+c+n'!N16,0))</f>
        <v>0</v>
      </c>
      <c r="O16" s="115">
        <f>IF($C$4="citu pasākumu izmaksas",IF('1a+c+n'!$Q16="C",'1a+c+n'!O16,0))</f>
        <v>0</v>
      </c>
      <c r="P16" s="116">
        <f>IF($C$4="citu pasākumu izmaksas",IF('1a+c+n'!$Q16="C",'1a+c+n'!P16,0))</f>
        <v>0</v>
      </c>
    </row>
    <row r="17" spans="1:16" x14ac:dyDescent="0.2">
      <c r="A17" s="51">
        <f>IF(P17=0,0,IF(COUNTBLANK(P17)=1,0,COUNTA($P$14:P17)))</f>
        <v>0</v>
      </c>
      <c r="B17" s="24">
        <f>IF($C$4="citu pasākumu izmaksas",IF('1a+c+n'!$Q17="C",'1a+c+n'!B17,0))</f>
        <v>0</v>
      </c>
      <c r="C17" s="64">
        <f>IF($C$4="citu pasākumu izmaksas",IF('1a+c+n'!$Q17="C",'1a+c+n'!C17,0))</f>
        <v>0</v>
      </c>
      <c r="D17" s="24">
        <f>IF($C$4="citu pasākumu izmaksas",IF('1a+c+n'!$Q17="C",'1a+c+n'!D17,0))</f>
        <v>0</v>
      </c>
      <c r="E17" s="46"/>
      <c r="F17" s="65"/>
      <c r="G17" s="115"/>
      <c r="H17" s="115">
        <f>IF($C$4="citu pasākumu izmaksas",IF('1a+c+n'!$Q17="C",'1a+c+n'!H17,0))</f>
        <v>0</v>
      </c>
      <c r="I17" s="115"/>
      <c r="J17" s="115"/>
      <c r="K17" s="116">
        <f>IF($C$4="citu pasākumu izmaksas",IF('1a+c+n'!$Q17="C",'1a+c+n'!K17,0))</f>
        <v>0</v>
      </c>
      <c r="L17" s="82">
        <f>IF($C$4="citu pasākumu izmaksas",IF('1a+c+n'!$Q17="C",'1a+c+n'!L17,0))</f>
        <v>0</v>
      </c>
      <c r="M17" s="115">
        <f>IF($C$4="citu pasākumu izmaksas",IF('1a+c+n'!$Q17="C",'1a+c+n'!M17,0))</f>
        <v>0</v>
      </c>
      <c r="N17" s="115">
        <f>IF($C$4="citu pasākumu izmaksas",IF('1a+c+n'!$Q17="C",'1a+c+n'!N17,0))</f>
        <v>0</v>
      </c>
      <c r="O17" s="115">
        <f>IF($C$4="citu pasākumu izmaksas",IF('1a+c+n'!$Q17="C",'1a+c+n'!O17,0))</f>
        <v>0</v>
      </c>
      <c r="P17" s="116">
        <f>IF($C$4="citu pasākumu izmaksas",IF('1a+c+n'!$Q17="C",'1a+c+n'!P17,0))</f>
        <v>0</v>
      </c>
    </row>
    <row r="18" spans="1:16" x14ac:dyDescent="0.2">
      <c r="A18" s="51">
        <f>IF(P18=0,0,IF(COUNTBLANK(P18)=1,0,COUNTA($P$14:P18)))</f>
        <v>0</v>
      </c>
      <c r="B18" s="24">
        <f>IF($C$4="citu pasākumu izmaksas",IF('1a+c+n'!$Q18="C",'1a+c+n'!B18,0))</f>
        <v>0</v>
      </c>
      <c r="C18" s="64">
        <f>IF($C$4="citu pasākumu izmaksas",IF('1a+c+n'!$Q18="C",'1a+c+n'!C18,0))</f>
        <v>0</v>
      </c>
      <c r="D18" s="24">
        <f>IF($C$4="citu pasākumu izmaksas",IF('1a+c+n'!$Q18="C",'1a+c+n'!D18,0))</f>
        <v>0</v>
      </c>
      <c r="E18" s="46"/>
      <c r="F18" s="65"/>
      <c r="G18" s="115"/>
      <c r="H18" s="115">
        <f>IF($C$4="citu pasākumu izmaksas",IF('1a+c+n'!$Q18="C",'1a+c+n'!H18,0))</f>
        <v>0</v>
      </c>
      <c r="I18" s="115"/>
      <c r="J18" s="115"/>
      <c r="K18" s="116">
        <f>IF($C$4="citu pasākumu izmaksas",IF('1a+c+n'!$Q18="C",'1a+c+n'!K18,0))</f>
        <v>0</v>
      </c>
      <c r="L18" s="82">
        <f>IF($C$4="citu pasākumu izmaksas",IF('1a+c+n'!$Q18="C",'1a+c+n'!L18,0))</f>
        <v>0</v>
      </c>
      <c r="M18" s="115">
        <f>IF($C$4="citu pasākumu izmaksas",IF('1a+c+n'!$Q18="C",'1a+c+n'!M18,0))</f>
        <v>0</v>
      </c>
      <c r="N18" s="115">
        <f>IF($C$4="citu pasākumu izmaksas",IF('1a+c+n'!$Q18="C",'1a+c+n'!N18,0))</f>
        <v>0</v>
      </c>
      <c r="O18" s="115">
        <f>IF($C$4="citu pasākumu izmaksas",IF('1a+c+n'!$Q18="C",'1a+c+n'!O18,0))</f>
        <v>0</v>
      </c>
      <c r="P18" s="116">
        <f>IF($C$4="citu pasākumu izmaksas",IF('1a+c+n'!$Q18="C",'1a+c+n'!P18,0))</f>
        <v>0</v>
      </c>
    </row>
    <row r="19" spans="1:16" x14ac:dyDescent="0.2">
      <c r="A19" s="51">
        <f>IF(P19=0,0,IF(COUNTBLANK(P19)=1,0,COUNTA($P$14:P19)))</f>
        <v>0</v>
      </c>
      <c r="B19" s="24">
        <f>IF($C$4="citu pasākumu izmaksas",IF('1a+c+n'!$Q19="C",'1a+c+n'!B19,0))</f>
        <v>0</v>
      </c>
      <c r="C19" s="64">
        <f>IF($C$4="citu pasākumu izmaksas",IF('1a+c+n'!$Q19="C",'1a+c+n'!C19,0))</f>
        <v>0</v>
      </c>
      <c r="D19" s="24">
        <f>IF($C$4="citu pasākumu izmaksas",IF('1a+c+n'!$Q19="C",'1a+c+n'!D19,0))</f>
        <v>0</v>
      </c>
      <c r="E19" s="46"/>
      <c r="F19" s="65"/>
      <c r="G19" s="115"/>
      <c r="H19" s="115">
        <f>IF($C$4="citu pasākumu izmaksas",IF('1a+c+n'!$Q19="C",'1a+c+n'!H19,0))</f>
        <v>0</v>
      </c>
      <c r="I19" s="115"/>
      <c r="J19" s="115"/>
      <c r="K19" s="116">
        <f>IF($C$4="citu pasākumu izmaksas",IF('1a+c+n'!$Q19="C",'1a+c+n'!K19,0))</f>
        <v>0</v>
      </c>
      <c r="L19" s="82">
        <f>IF($C$4="citu pasākumu izmaksas",IF('1a+c+n'!$Q19="C",'1a+c+n'!L19,0))</f>
        <v>0</v>
      </c>
      <c r="M19" s="115">
        <f>IF($C$4="citu pasākumu izmaksas",IF('1a+c+n'!$Q19="C",'1a+c+n'!M19,0))</f>
        <v>0</v>
      </c>
      <c r="N19" s="115">
        <f>IF($C$4="citu pasākumu izmaksas",IF('1a+c+n'!$Q19="C",'1a+c+n'!N19,0))</f>
        <v>0</v>
      </c>
      <c r="O19" s="115">
        <f>IF($C$4="citu pasākumu izmaksas",IF('1a+c+n'!$Q19="C",'1a+c+n'!O19,0))</f>
        <v>0</v>
      </c>
      <c r="P19" s="116">
        <f>IF($C$4="citu pasākumu izmaksas",IF('1a+c+n'!$Q19="C",'1a+c+n'!P19,0))</f>
        <v>0</v>
      </c>
    </row>
    <row r="20" spans="1:16" x14ac:dyDescent="0.2">
      <c r="A20" s="51">
        <f>IF(P20=0,0,IF(COUNTBLANK(P20)=1,0,COUNTA($P$14:P20)))</f>
        <v>0</v>
      </c>
      <c r="B20" s="24">
        <f>IF($C$4="citu pasākumu izmaksas",IF('1a+c+n'!$Q20="C",'1a+c+n'!B20,0))</f>
        <v>0</v>
      </c>
      <c r="C20" s="64">
        <f>IF($C$4="citu pasākumu izmaksas",IF('1a+c+n'!$Q20="C",'1a+c+n'!C20,0))</f>
        <v>0</v>
      </c>
      <c r="D20" s="24">
        <f>IF($C$4="citu pasākumu izmaksas",IF('1a+c+n'!$Q20="C",'1a+c+n'!D20,0))</f>
        <v>0</v>
      </c>
      <c r="E20" s="46"/>
      <c r="F20" s="65"/>
      <c r="G20" s="115"/>
      <c r="H20" s="115">
        <f>IF($C$4="citu pasākumu izmaksas",IF('1a+c+n'!$Q20="C",'1a+c+n'!H20,0))</f>
        <v>0</v>
      </c>
      <c r="I20" s="115"/>
      <c r="J20" s="115"/>
      <c r="K20" s="116">
        <f>IF($C$4="citu pasākumu izmaksas",IF('1a+c+n'!$Q20="C",'1a+c+n'!K20,0))</f>
        <v>0</v>
      </c>
      <c r="L20" s="82">
        <f>IF($C$4="citu pasākumu izmaksas",IF('1a+c+n'!$Q20="C",'1a+c+n'!L20,0))</f>
        <v>0</v>
      </c>
      <c r="M20" s="115">
        <f>IF($C$4="citu pasākumu izmaksas",IF('1a+c+n'!$Q20="C",'1a+c+n'!M20,0))</f>
        <v>0</v>
      </c>
      <c r="N20" s="115">
        <f>IF($C$4="citu pasākumu izmaksas",IF('1a+c+n'!$Q20="C",'1a+c+n'!N20,0))</f>
        <v>0</v>
      </c>
      <c r="O20" s="115">
        <f>IF($C$4="citu pasākumu izmaksas",IF('1a+c+n'!$Q20="C",'1a+c+n'!O20,0))</f>
        <v>0</v>
      </c>
      <c r="P20" s="116">
        <f>IF($C$4="citu pasākumu izmaksas",IF('1a+c+n'!$Q20="C",'1a+c+n'!P20,0))</f>
        <v>0</v>
      </c>
    </row>
    <row r="21" spans="1:16" x14ac:dyDescent="0.2">
      <c r="A21" s="51">
        <f>IF(P21=0,0,IF(COUNTBLANK(P21)=1,0,COUNTA($P$14:P21)))</f>
        <v>0</v>
      </c>
      <c r="B21" s="24">
        <f>IF($C$4="citu pasākumu izmaksas",IF('1a+c+n'!$Q21="C",'1a+c+n'!B21,0))</f>
        <v>0</v>
      </c>
      <c r="C21" s="64">
        <f>IF($C$4="citu pasākumu izmaksas",IF('1a+c+n'!$Q21="C",'1a+c+n'!C21,0))</f>
        <v>0</v>
      </c>
      <c r="D21" s="24">
        <f>IF($C$4="citu pasākumu izmaksas",IF('1a+c+n'!$Q21="C",'1a+c+n'!D21,0))</f>
        <v>0</v>
      </c>
      <c r="E21" s="46"/>
      <c r="F21" s="65"/>
      <c r="G21" s="115"/>
      <c r="H21" s="115">
        <f>IF($C$4="citu pasākumu izmaksas",IF('1a+c+n'!$Q21="C",'1a+c+n'!H21,0))</f>
        <v>0</v>
      </c>
      <c r="I21" s="115"/>
      <c r="J21" s="115"/>
      <c r="K21" s="116">
        <f>IF($C$4="citu pasākumu izmaksas",IF('1a+c+n'!$Q21="C",'1a+c+n'!K21,0))</f>
        <v>0</v>
      </c>
      <c r="L21" s="82">
        <f>IF($C$4="citu pasākumu izmaksas",IF('1a+c+n'!$Q21="C",'1a+c+n'!L21,0))</f>
        <v>0</v>
      </c>
      <c r="M21" s="115">
        <f>IF($C$4="citu pasākumu izmaksas",IF('1a+c+n'!$Q21="C",'1a+c+n'!M21,0))</f>
        <v>0</v>
      </c>
      <c r="N21" s="115">
        <f>IF($C$4="citu pasākumu izmaksas",IF('1a+c+n'!$Q21="C",'1a+c+n'!N21,0))</f>
        <v>0</v>
      </c>
      <c r="O21" s="115">
        <f>IF($C$4="citu pasākumu izmaksas",IF('1a+c+n'!$Q21="C",'1a+c+n'!O21,0))</f>
        <v>0</v>
      </c>
      <c r="P21" s="116">
        <f>IF($C$4="citu pasākumu izmaksas",IF('1a+c+n'!$Q21="C",'1a+c+n'!P21,0))</f>
        <v>0</v>
      </c>
    </row>
    <row r="22" spans="1:16" x14ac:dyDescent="0.2">
      <c r="A22" s="51">
        <f>IF(P22=0,0,IF(COUNTBLANK(P22)=1,0,COUNTA($P$14:P22)))</f>
        <v>0</v>
      </c>
      <c r="B22" s="24">
        <f>IF($C$4="citu pasākumu izmaksas",IF('1a+c+n'!$Q22="C",'1a+c+n'!B22,0))</f>
        <v>0</v>
      </c>
      <c r="C22" s="64">
        <f>IF($C$4="citu pasākumu izmaksas",IF('1a+c+n'!$Q22="C",'1a+c+n'!C22,0))</f>
        <v>0</v>
      </c>
      <c r="D22" s="24">
        <f>IF($C$4="citu pasākumu izmaksas",IF('1a+c+n'!$Q22="C",'1a+c+n'!D22,0))</f>
        <v>0</v>
      </c>
      <c r="E22" s="46"/>
      <c r="F22" s="65"/>
      <c r="G22" s="115"/>
      <c r="H22" s="115">
        <f>IF($C$4="citu pasākumu izmaksas",IF('1a+c+n'!$Q22="C",'1a+c+n'!H22,0))</f>
        <v>0</v>
      </c>
      <c r="I22" s="115"/>
      <c r="J22" s="115"/>
      <c r="K22" s="116">
        <f>IF($C$4="citu pasākumu izmaksas",IF('1a+c+n'!$Q22="C",'1a+c+n'!K22,0))</f>
        <v>0</v>
      </c>
      <c r="L22" s="82">
        <f>IF($C$4="citu pasākumu izmaksas",IF('1a+c+n'!$Q22="C",'1a+c+n'!L22,0))</f>
        <v>0</v>
      </c>
      <c r="M22" s="115">
        <f>IF($C$4="citu pasākumu izmaksas",IF('1a+c+n'!$Q22="C",'1a+c+n'!M22,0))</f>
        <v>0</v>
      </c>
      <c r="N22" s="115">
        <f>IF($C$4="citu pasākumu izmaksas",IF('1a+c+n'!$Q22="C",'1a+c+n'!N22,0))</f>
        <v>0</v>
      </c>
      <c r="O22" s="115">
        <f>IF($C$4="citu pasākumu izmaksas",IF('1a+c+n'!$Q22="C",'1a+c+n'!O22,0))</f>
        <v>0</v>
      </c>
      <c r="P22" s="116">
        <f>IF($C$4="citu pasākumu izmaksas",IF('1a+c+n'!$Q22="C",'1a+c+n'!P22,0))</f>
        <v>0</v>
      </c>
    </row>
    <row r="23" spans="1:16" x14ac:dyDescent="0.2">
      <c r="A23" s="51">
        <f>IF(P23=0,0,IF(COUNTBLANK(P23)=1,0,COUNTA($P$14:P23)))</f>
        <v>0</v>
      </c>
      <c r="B23" s="24">
        <f>IF($C$4="citu pasākumu izmaksas",IF('1a+c+n'!$Q23="C",'1a+c+n'!B23,0))</f>
        <v>0</v>
      </c>
      <c r="C23" s="64">
        <f>IF($C$4="citu pasākumu izmaksas",IF('1a+c+n'!$Q23="C",'1a+c+n'!C23,0))</f>
        <v>0</v>
      </c>
      <c r="D23" s="24">
        <f>IF($C$4="citu pasākumu izmaksas",IF('1a+c+n'!$Q23="C",'1a+c+n'!D23,0))</f>
        <v>0</v>
      </c>
      <c r="E23" s="46"/>
      <c r="F23" s="65"/>
      <c r="G23" s="115"/>
      <c r="H23" s="115">
        <f>IF($C$4="citu pasākumu izmaksas",IF('1a+c+n'!$Q23="C",'1a+c+n'!H23,0))</f>
        <v>0</v>
      </c>
      <c r="I23" s="115"/>
      <c r="J23" s="115"/>
      <c r="K23" s="116">
        <f>IF($C$4="citu pasākumu izmaksas",IF('1a+c+n'!$Q23="C",'1a+c+n'!K23,0))</f>
        <v>0</v>
      </c>
      <c r="L23" s="82">
        <f>IF($C$4="citu pasākumu izmaksas",IF('1a+c+n'!$Q23="C",'1a+c+n'!L23,0))</f>
        <v>0</v>
      </c>
      <c r="M23" s="115">
        <f>IF($C$4="citu pasākumu izmaksas",IF('1a+c+n'!$Q23="C",'1a+c+n'!M23,0))</f>
        <v>0</v>
      </c>
      <c r="N23" s="115">
        <f>IF($C$4="citu pasākumu izmaksas",IF('1a+c+n'!$Q23="C",'1a+c+n'!N23,0))</f>
        <v>0</v>
      </c>
      <c r="O23" s="115">
        <f>IF($C$4="citu pasākumu izmaksas",IF('1a+c+n'!$Q23="C",'1a+c+n'!O23,0))</f>
        <v>0</v>
      </c>
      <c r="P23" s="116">
        <f>IF($C$4="citu pasākumu izmaksas",IF('1a+c+n'!$Q23="C",'1a+c+n'!P23,0))</f>
        <v>0</v>
      </c>
    </row>
    <row r="24" spans="1:16" x14ac:dyDescent="0.2">
      <c r="A24" s="51">
        <f>IF(P24=0,0,IF(COUNTBLANK(P24)=1,0,COUNTA($P$14:P24)))</f>
        <v>0</v>
      </c>
      <c r="B24" s="24">
        <f>IF($C$4="citu pasākumu izmaksas",IF('1a+c+n'!$Q24="C",'1a+c+n'!B24,0))</f>
        <v>0</v>
      </c>
      <c r="C24" s="64">
        <f>IF($C$4="citu pasākumu izmaksas",IF('1a+c+n'!$Q24="C",'1a+c+n'!C24,0))</f>
        <v>0</v>
      </c>
      <c r="D24" s="24">
        <f>IF($C$4="citu pasākumu izmaksas",IF('1a+c+n'!$Q24="C",'1a+c+n'!D24,0))</f>
        <v>0</v>
      </c>
      <c r="E24" s="46"/>
      <c r="F24" s="65"/>
      <c r="G24" s="115"/>
      <c r="H24" s="115">
        <f>IF($C$4="citu pasākumu izmaksas",IF('1a+c+n'!$Q24="C",'1a+c+n'!H24,0))</f>
        <v>0</v>
      </c>
      <c r="I24" s="115"/>
      <c r="J24" s="115"/>
      <c r="K24" s="116">
        <f>IF($C$4="citu pasākumu izmaksas",IF('1a+c+n'!$Q24="C",'1a+c+n'!K24,0))</f>
        <v>0</v>
      </c>
      <c r="L24" s="82">
        <f>IF($C$4="citu pasākumu izmaksas",IF('1a+c+n'!$Q24="C",'1a+c+n'!L24,0))</f>
        <v>0</v>
      </c>
      <c r="M24" s="115">
        <f>IF($C$4="citu pasākumu izmaksas",IF('1a+c+n'!$Q24="C",'1a+c+n'!M24,0))</f>
        <v>0</v>
      </c>
      <c r="N24" s="115">
        <f>IF($C$4="citu pasākumu izmaksas",IF('1a+c+n'!$Q24="C",'1a+c+n'!N24,0))</f>
        <v>0</v>
      </c>
      <c r="O24" s="115">
        <f>IF($C$4="citu pasākumu izmaksas",IF('1a+c+n'!$Q24="C",'1a+c+n'!O24,0))</f>
        <v>0</v>
      </c>
      <c r="P24" s="116">
        <f>IF($C$4="citu pasākumu izmaksas",IF('1a+c+n'!$Q24="C",'1a+c+n'!P24,0))</f>
        <v>0</v>
      </c>
    </row>
    <row r="25" spans="1:16" x14ac:dyDescent="0.2">
      <c r="A25" s="51">
        <f>IF(P25=0,0,IF(COUNTBLANK(P25)=1,0,COUNTA($P$14:P25)))</f>
        <v>0</v>
      </c>
      <c r="B25" s="24">
        <f>IF($C$4="citu pasākumu izmaksas",IF('1a+c+n'!$Q25="C",'1a+c+n'!B25,0))</f>
        <v>0</v>
      </c>
      <c r="C25" s="64">
        <f>IF($C$4="citu pasākumu izmaksas",IF('1a+c+n'!$Q25="C",'1a+c+n'!C25,0))</f>
        <v>0</v>
      </c>
      <c r="D25" s="24">
        <f>IF($C$4="citu pasākumu izmaksas",IF('1a+c+n'!$Q25="C",'1a+c+n'!D25,0))</f>
        <v>0</v>
      </c>
      <c r="E25" s="46"/>
      <c r="F25" s="65"/>
      <c r="G25" s="115"/>
      <c r="H25" s="115">
        <f>IF($C$4="citu pasākumu izmaksas",IF('1a+c+n'!$Q25="C",'1a+c+n'!H25,0))</f>
        <v>0</v>
      </c>
      <c r="I25" s="115"/>
      <c r="J25" s="115"/>
      <c r="K25" s="116">
        <f>IF($C$4="citu pasākumu izmaksas",IF('1a+c+n'!$Q25="C",'1a+c+n'!K25,0))</f>
        <v>0</v>
      </c>
      <c r="L25" s="82">
        <f>IF($C$4="citu pasākumu izmaksas",IF('1a+c+n'!$Q25="C",'1a+c+n'!L25,0))</f>
        <v>0</v>
      </c>
      <c r="M25" s="115">
        <f>IF($C$4="citu pasākumu izmaksas",IF('1a+c+n'!$Q25="C",'1a+c+n'!M25,0))</f>
        <v>0</v>
      </c>
      <c r="N25" s="115">
        <f>IF($C$4="citu pasākumu izmaksas",IF('1a+c+n'!$Q25="C",'1a+c+n'!N25,0))</f>
        <v>0</v>
      </c>
      <c r="O25" s="115">
        <f>IF($C$4="citu pasākumu izmaksas",IF('1a+c+n'!$Q25="C",'1a+c+n'!O25,0))</f>
        <v>0</v>
      </c>
      <c r="P25" s="116">
        <f>IF($C$4="citu pasākumu izmaksas",IF('1a+c+n'!$Q25="C",'1a+c+n'!P25,0))</f>
        <v>0</v>
      </c>
    </row>
    <row r="26" spans="1:16" x14ac:dyDescent="0.2">
      <c r="A26" s="51">
        <f>IF(P26=0,0,IF(COUNTBLANK(P26)=1,0,COUNTA($P$14:P26)))</f>
        <v>0</v>
      </c>
      <c r="B26" s="24">
        <f>IF($C$4="citu pasākumu izmaksas",IF('1a+c+n'!$Q26="C",'1a+c+n'!B26,0))</f>
        <v>0</v>
      </c>
      <c r="C26" s="64" t="str">
        <f>IF($C$4="citu pasākumu izmaksas",IF('1a+c+n'!$Q26="C",'1a+c+n'!C26,0))</f>
        <v>Esošā lieveņa un pakāpienu demontāža</v>
      </c>
      <c r="D26" s="24" t="str">
        <f>IF($C$4="citu pasākumu izmaksas",IF('1a+c+n'!$Q26="C",'1a+c+n'!D26,0))</f>
        <v>kpl.</v>
      </c>
      <c r="E26" s="46"/>
      <c r="F26" s="65"/>
      <c r="G26" s="115"/>
      <c r="H26" s="115">
        <f>IF($C$4="citu pasākumu izmaksas",IF('1a+c+n'!$Q26="C",'1a+c+n'!H26,0))</f>
        <v>0</v>
      </c>
      <c r="I26" s="115"/>
      <c r="J26" s="115"/>
      <c r="K26" s="116">
        <f>IF($C$4="citu pasākumu izmaksas",IF('1a+c+n'!$Q26="C",'1a+c+n'!K26,0))</f>
        <v>0</v>
      </c>
      <c r="L26" s="82">
        <f>IF($C$4="citu pasākumu izmaksas",IF('1a+c+n'!$Q26="C",'1a+c+n'!L26,0))</f>
        <v>0</v>
      </c>
      <c r="M26" s="115">
        <f>IF($C$4="citu pasākumu izmaksas",IF('1a+c+n'!$Q26="C",'1a+c+n'!M26,0))</f>
        <v>0</v>
      </c>
      <c r="N26" s="115">
        <f>IF($C$4="citu pasākumu izmaksas",IF('1a+c+n'!$Q26="C",'1a+c+n'!N26,0))</f>
        <v>0</v>
      </c>
      <c r="O26" s="115">
        <f>IF($C$4="citu pasākumu izmaksas",IF('1a+c+n'!$Q26="C",'1a+c+n'!O26,0))</f>
        <v>0</v>
      </c>
      <c r="P26" s="116">
        <f>IF($C$4="citu pasākumu izmaksas",IF('1a+c+n'!$Q26="C",'1a+c+n'!P26,0))</f>
        <v>0</v>
      </c>
    </row>
    <row r="27" spans="1:16" x14ac:dyDescent="0.2">
      <c r="A27" s="51">
        <f>IF(P27=0,0,IF(COUNTBLANK(P27)=1,0,COUNTA($P$14:P27)))</f>
        <v>0</v>
      </c>
      <c r="B27" s="24">
        <f>IF($C$4="citu pasākumu izmaksas",IF('1a+c+n'!$Q27="C",'1a+c+n'!B27,0))</f>
        <v>0</v>
      </c>
      <c r="C27" s="64">
        <f>IF($C$4="citu pasākumu izmaksas",IF('1a+c+n'!$Q27="C",'1a+c+n'!C27,0))</f>
        <v>0</v>
      </c>
      <c r="D27" s="24">
        <f>IF($C$4="citu pasākumu izmaksas",IF('1a+c+n'!$Q27="C",'1a+c+n'!D27,0))</f>
        <v>0</v>
      </c>
      <c r="E27" s="46"/>
      <c r="F27" s="65"/>
      <c r="G27" s="115"/>
      <c r="H27" s="115">
        <f>IF($C$4="citu pasākumu izmaksas",IF('1a+c+n'!$Q27="C",'1a+c+n'!H27,0))</f>
        <v>0</v>
      </c>
      <c r="I27" s="115"/>
      <c r="J27" s="115"/>
      <c r="K27" s="116">
        <f>IF($C$4="citu pasākumu izmaksas",IF('1a+c+n'!$Q27="C",'1a+c+n'!K27,0))</f>
        <v>0</v>
      </c>
      <c r="L27" s="82">
        <f>IF($C$4="citu pasākumu izmaksas",IF('1a+c+n'!$Q27="C",'1a+c+n'!L27,0))</f>
        <v>0</v>
      </c>
      <c r="M27" s="115">
        <f>IF($C$4="citu pasākumu izmaksas",IF('1a+c+n'!$Q27="C",'1a+c+n'!M27,0))</f>
        <v>0</v>
      </c>
      <c r="N27" s="115">
        <f>IF($C$4="citu pasākumu izmaksas",IF('1a+c+n'!$Q27="C",'1a+c+n'!N27,0))</f>
        <v>0</v>
      </c>
      <c r="O27" s="115">
        <f>IF($C$4="citu pasākumu izmaksas",IF('1a+c+n'!$Q27="C",'1a+c+n'!O27,0))</f>
        <v>0</v>
      </c>
      <c r="P27" s="116">
        <f>IF($C$4="citu pasākumu izmaksas",IF('1a+c+n'!$Q27="C",'1a+c+n'!P27,0))</f>
        <v>0</v>
      </c>
    </row>
    <row r="28" spans="1:16" x14ac:dyDescent="0.2">
      <c r="A28" s="51">
        <f>IF(P28=0,0,IF(COUNTBLANK(P28)=1,0,COUNTA($P$14:P28)))</f>
        <v>0</v>
      </c>
      <c r="B28" s="24">
        <f>IF($C$4="citu pasākumu izmaksas",IF('1a+c+n'!$Q28="C",'1a+c+n'!B28,0))</f>
        <v>0</v>
      </c>
      <c r="C28" s="64">
        <f>IF($C$4="citu pasākumu izmaksas",IF('1a+c+n'!$Q28="C",'1a+c+n'!C28,0))</f>
        <v>0</v>
      </c>
      <c r="D28" s="24">
        <f>IF($C$4="citu pasākumu izmaksas",IF('1a+c+n'!$Q28="C",'1a+c+n'!D28,0))</f>
        <v>0</v>
      </c>
      <c r="E28" s="46"/>
      <c r="F28" s="65"/>
      <c r="G28" s="115"/>
      <c r="H28" s="115">
        <f>IF($C$4="citu pasākumu izmaksas",IF('1a+c+n'!$Q28="C",'1a+c+n'!H28,0))</f>
        <v>0</v>
      </c>
      <c r="I28" s="115"/>
      <c r="J28" s="115"/>
      <c r="K28" s="116">
        <f>IF($C$4="citu pasākumu izmaksas",IF('1a+c+n'!$Q28="C",'1a+c+n'!K28,0))</f>
        <v>0</v>
      </c>
      <c r="L28" s="82">
        <f>IF($C$4="citu pasākumu izmaksas",IF('1a+c+n'!$Q28="C",'1a+c+n'!L28,0))</f>
        <v>0</v>
      </c>
      <c r="M28" s="115">
        <f>IF($C$4="citu pasākumu izmaksas",IF('1a+c+n'!$Q28="C",'1a+c+n'!M28,0))</f>
        <v>0</v>
      </c>
      <c r="N28" s="115">
        <f>IF($C$4="citu pasākumu izmaksas",IF('1a+c+n'!$Q28="C",'1a+c+n'!N28,0))</f>
        <v>0</v>
      </c>
      <c r="O28" s="115">
        <f>IF($C$4="citu pasākumu izmaksas",IF('1a+c+n'!$Q28="C",'1a+c+n'!O28,0))</f>
        <v>0</v>
      </c>
      <c r="P28" s="116">
        <f>IF($C$4="citu pasākumu izmaksas",IF('1a+c+n'!$Q28="C",'1a+c+n'!P28,0))</f>
        <v>0</v>
      </c>
    </row>
    <row r="29" spans="1:16" x14ac:dyDescent="0.2">
      <c r="A29" s="51">
        <f>IF(P29=0,0,IF(COUNTBLANK(P29)=1,0,COUNTA($P$14:P29)))</f>
        <v>0</v>
      </c>
      <c r="B29" s="24">
        <f>IF($C$4="citu pasākumu izmaksas",IF('1a+c+n'!$Q29="C",'1a+c+n'!B29,0))</f>
        <v>0</v>
      </c>
      <c r="C29" s="64" t="str">
        <f>IF($C$4="citu pasākumu izmaksas",IF('1a+c+n'!$Q29="C",'1a+c+n'!C29,0))</f>
        <v>Esošās asfalta seguma demontāža</v>
      </c>
      <c r="D29" s="24" t="str">
        <f>IF($C$4="citu pasākumu izmaksas",IF('1a+c+n'!$Q29="C",'1a+c+n'!D29,0))</f>
        <v>m2</v>
      </c>
      <c r="E29" s="46"/>
      <c r="F29" s="65"/>
      <c r="G29" s="115"/>
      <c r="H29" s="115">
        <f>IF($C$4="citu pasākumu izmaksas",IF('1a+c+n'!$Q29="C",'1a+c+n'!H29,0))</f>
        <v>0</v>
      </c>
      <c r="I29" s="115"/>
      <c r="J29" s="115"/>
      <c r="K29" s="116">
        <f>IF($C$4="citu pasākumu izmaksas",IF('1a+c+n'!$Q29="C",'1a+c+n'!K29,0))</f>
        <v>0</v>
      </c>
      <c r="L29" s="82">
        <f>IF($C$4="citu pasākumu izmaksas",IF('1a+c+n'!$Q29="C",'1a+c+n'!L29,0))</f>
        <v>0</v>
      </c>
      <c r="M29" s="115">
        <f>IF($C$4="citu pasākumu izmaksas",IF('1a+c+n'!$Q29="C",'1a+c+n'!M29,0))</f>
        <v>0</v>
      </c>
      <c r="N29" s="115">
        <f>IF($C$4="citu pasākumu izmaksas",IF('1a+c+n'!$Q29="C",'1a+c+n'!N29,0))</f>
        <v>0</v>
      </c>
      <c r="O29" s="115">
        <f>IF($C$4="citu pasākumu izmaksas",IF('1a+c+n'!$Q29="C",'1a+c+n'!O29,0))</f>
        <v>0</v>
      </c>
      <c r="P29" s="116">
        <f>IF($C$4="citu pasākumu izmaksas",IF('1a+c+n'!$Q29="C",'1a+c+n'!P29,0))</f>
        <v>0</v>
      </c>
    </row>
    <row r="30" spans="1:16" x14ac:dyDescent="0.2">
      <c r="A30" s="51">
        <f>IF(P30=0,0,IF(COUNTBLANK(P30)=1,0,COUNTA($P$14:P30)))</f>
        <v>0</v>
      </c>
      <c r="B30" s="24">
        <f>IF($C$4="citu pasākumu izmaksas",IF('1a+c+n'!$Q30="C",'1a+c+n'!B30,0))</f>
        <v>0</v>
      </c>
      <c r="C30" s="64" t="str">
        <f>IF($C$4="citu pasākumu izmaksas",IF('1a+c+n'!$Q30="C",'1a+c+n'!C30,0))</f>
        <v>Mājas numura noņemšana</v>
      </c>
      <c r="D30" s="24" t="str">
        <f>IF($C$4="citu pasākumu izmaksas",IF('1a+c+n'!$Q30="C",'1a+c+n'!D30,0))</f>
        <v>gb.</v>
      </c>
      <c r="E30" s="46"/>
      <c r="F30" s="65"/>
      <c r="G30" s="115"/>
      <c r="H30" s="115">
        <f>IF($C$4="citu pasākumu izmaksas",IF('1a+c+n'!$Q30="C",'1a+c+n'!H30,0))</f>
        <v>0</v>
      </c>
      <c r="I30" s="115"/>
      <c r="J30" s="115"/>
      <c r="K30" s="116">
        <f>IF($C$4="citu pasākumu izmaksas",IF('1a+c+n'!$Q30="C",'1a+c+n'!K30,0))</f>
        <v>0</v>
      </c>
      <c r="L30" s="82">
        <f>IF($C$4="citu pasākumu izmaksas",IF('1a+c+n'!$Q30="C",'1a+c+n'!L30,0))</f>
        <v>0</v>
      </c>
      <c r="M30" s="115">
        <f>IF($C$4="citu pasākumu izmaksas",IF('1a+c+n'!$Q30="C",'1a+c+n'!M30,0))</f>
        <v>0</v>
      </c>
      <c r="N30" s="115">
        <f>IF($C$4="citu pasākumu izmaksas",IF('1a+c+n'!$Q30="C",'1a+c+n'!N30,0))</f>
        <v>0</v>
      </c>
      <c r="O30" s="115">
        <f>IF($C$4="citu pasākumu izmaksas",IF('1a+c+n'!$Q30="C",'1a+c+n'!O30,0))</f>
        <v>0</v>
      </c>
      <c r="P30" s="116">
        <f>IF($C$4="citu pasākumu izmaksas",IF('1a+c+n'!$Q30="C",'1a+c+n'!P30,0))</f>
        <v>0</v>
      </c>
    </row>
    <row r="31" spans="1:16" x14ac:dyDescent="0.2">
      <c r="A31" s="51">
        <f>IF(P31=0,0,IF(COUNTBLANK(P31)=1,0,COUNTA($P$14:P31)))</f>
        <v>0</v>
      </c>
      <c r="B31" s="24">
        <f>IF($C$4="citu pasākumu izmaksas",IF('1a+c+n'!$Q31="C",'1a+c+n'!B31,0))</f>
        <v>0</v>
      </c>
      <c r="C31" s="64" t="str">
        <f>IF($C$4="citu pasākumu izmaksas",IF('1a+c+n'!$Q31="C",'1a+c+n'!C31,0))</f>
        <v>Karoga turētāja noņemšana</v>
      </c>
      <c r="D31" s="24" t="str">
        <f>IF($C$4="citu pasākumu izmaksas",IF('1a+c+n'!$Q31="C",'1a+c+n'!D31,0))</f>
        <v>gb.</v>
      </c>
      <c r="E31" s="46"/>
      <c r="F31" s="65"/>
      <c r="G31" s="115"/>
      <c r="H31" s="115">
        <f>IF($C$4="citu pasākumu izmaksas",IF('1a+c+n'!$Q31="C",'1a+c+n'!H31,0))</f>
        <v>0</v>
      </c>
      <c r="I31" s="115"/>
      <c r="J31" s="115"/>
      <c r="K31" s="116">
        <f>IF($C$4="citu pasākumu izmaksas",IF('1a+c+n'!$Q31="C",'1a+c+n'!K31,0))</f>
        <v>0</v>
      </c>
      <c r="L31" s="82">
        <f>IF($C$4="citu pasākumu izmaksas",IF('1a+c+n'!$Q31="C",'1a+c+n'!L31,0))</f>
        <v>0</v>
      </c>
      <c r="M31" s="115">
        <f>IF($C$4="citu pasākumu izmaksas",IF('1a+c+n'!$Q31="C",'1a+c+n'!M31,0))</f>
        <v>0</v>
      </c>
      <c r="N31" s="115">
        <f>IF($C$4="citu pasākumu izmaksas",IF('1a+c+n'!$Q31="C",'1a+c+n'!N31,0))</f>
        <v>0</v>
      </c>
      <c r="O31" s="115">
        <f>IF($C$4="citu pasākumu izmaksas",IF('1a+c+n'!$Q31="C",'1a+c+n'!O31,0))</f>
        <v>0</v>
      </c>
      <c r="P31" s="116">
        <f>IF($C$4="citu pasākumu izmaksas",IF('1a+c+n'!$Q31="C",'1a+c+n'!P31,0))</f>
        <v>0</v>
      </c>
    </row>
    <row r="32" spans="1:16" x14ac:dyDescent="0.2">
      <c r="A32" s="51">
        <f>IF(P32=0,0,IF(COUNTBLANK(P32)=1,0,COUNTA($P$14:P32)))</f>
        <v>0</v>
      </c>
      <c r="B32" s="24">
        <f>IF($C$4="citu pasākumu izmaksas",IF('1a+c+n'!$Q32="C",'1a+c+n'!B32,0))</f>
        <v>0</v>
      </c>
      <c r="C32" s="64">
        <f>IF($C$4="citu pasākumu izmaksas",IF('1a+c+n'!$Q32="C",'1a+c+n'!C32,0))</f>
        <v>0</v>
      </c>
      <c r="D32" s="24">
        <f>IF($C$4="citu pasākumu izmaksas",IF('1a+c+n'!$Q32="C",'1a+c+n'!D32,0))</f>
        <v>0</v>
      </c>
      <c r="E32" s="46"/>
      <c r="F32" s="65"/>
      <c r="G32" s="115"/>
      <c r="H32" s="115">
        <f>IF($C$4="citu pasākumu izmaksas",IF('1a+c+n'!$Q32="C",'1a+c+n'!H32,0))</f>
        <v>0</v>
      </c>
      <c r="I32" s="115"/>
      <c r="J32" s="115"/>
      <c r="K32" s="116">
        <f>IF($C$4="citu pasākumu izmaksas",IF('1a+c+n'!$Q32="C",'1a+c+n'!K32,0))</f>
        <v>0</v>
      </c>
      <c r="L32" s="82">
        <f>IF($C$4="citu pasākumu izmaksas",IF('1a+c+n'!$Q32="C",'1a+c+n'!L32,0))</f>
        <v>0</v>
      </c>
      <c r="M32" s="115">
        <f>IF($C$4="citu pasākumu izmaksas",IF('1a+c+n'!$Q32="C",'1a+c+n'!M32,0))</f>
        <v>0</v>
      </c>
      <c r="N32" s="115">
        <f>IF($C$4="citu pasākumu izmaksas",IF('1a+c+n'!$Q32="C",'1a+c+n'!N32,0))</f>
        <v>0</v>
      </c>
      <c r="O32" s="115">
        <f>IF($C$4="citu pasākumu izmaksas",IF('1a+c+n'!$Q32="C",'1a+c+n'!O32,0))</f>
        <v>0</v>
      </c>
      <c r="P32" s="116">
        <f>IF($C$4="citu pasākumu izmaksas",IF('1a+c+n'!$Q32="C",'1a+c+n'!P32,0))</f>
        <v>0</v>
      </c>
    </row>
    <row r="33" spans="1:16" x14ac:dyDescent="0.2">
      <c r="A33" s="51">
        <f>IF(P33=0,0,IF(COUNTBLANK(P33)=1,0,COUNTA($P$14:P33)))</f>
        <v>0</v>
      </c>
      <c r="B33" s="24">
        <f>IF($C$4="citu pasākumu izmaksas",IF('1a+c+n'!$Q33="C",'1a+c+n'!B33,0))</f>
        <v>0</v>
      </c>
      <c r="C33" s="64">
        <f>IF($C$4="citu pasākumu izmaksas",IF('1a+c+n'!$Q33="C",'1a+c+n'!C33,0))</f>
        <v>0</v>
      </c>
      <c r="D33" s="24">
        <f>IF($C$4="citu pasākumu izmaksas",IF('1a+c+n'!$Q33="C",'1a+c+n'!D33,0))</f>
        <v>0</v>
      </c>
      <c r="E33" s="46"/>
      <c r="F33" s="65"/>
      <c r="G33" s="115"/>
      <c r="H33" s="115">
        <f>IF($C$4="citu pasākumu izmaksas",IF('1a+c+n'!$Q33="C",'1a+c+n'!H33,0))</f>
        <v>0</v>
      </c>
      <c r="I33" s="115"/>
      <c r="J33" s="115"/>
      <c r="K33" s="116">
        <f>IF($C$4="citu pasākumu izmaksas",IF('1a+c+n'!$Q33="C",'1a+c+n'!K33,0))</f>
        <v>0</v>
      </c>
      <c r="L33" s="82">
        <f>IF($C$4="citu pasākumu izmaksas",IF('1a+c+n'!$Q33="C",'1a+c+n'!L33,0))</f>
        <v>0</v>
      </c>
      <c r="M33" s="115">
        <f>IF($C$4="citu pasākumu izmaksas",IF('1a+c+n'!$Q33="C",'1a+c+n'!M33,0))</f>
        <v>0</v>
      </c>
      <c r="N33" s="115">
        <f>IF($C$4="citu pasākumu izmaksas",IF('1a+c+n'!$Q33="C",'1a+c+n'!N33,0))</f>
        <v>0</v>
      </c>
      <c r="O33" s="115">
        <f>IF($C$4="citu pasākumu izmaksas",IF('1a+c+n'!$Q33="C",'1a+c+n'!O33,0))</f>
        <v>0</v>
      </c>
      <c r="P33" s="116">
        <f>IF($C$4="citu pasākumu izmaksas",IF('1a+c+n'!$Q33="C",'1a+c+n'!P33,0))</f>
        <v>0</v>
      </c>
    </row>
    <row r="34" spans="1:16" x14ac:dyDescent="0.2">
      <c r="A34" s="51">
        <f>IF(P34=0,0,IF(COUNTBLANK(P34)=1,0,COUNTA($P$14:P34)))</f>
        <v>0</v>
      </c>
      <c r="B34" s="24">
        <f>IF($C$4="citu pasākumu izmaksas",IF('1a+c+n'!$Q34="C",'1a+c+n'!B34,0))</f>
        <v>0</v>
      </c>
      <c r="C34" s="64">
        <f>IF($C$4="citu pasākumu izmaksas",IF('1a+c+n'!$Q34="C",'1a+c+n'!C34,0))</f>
        <v>0</v>
      </c>
      <c r="D34" s="24">
        <f>IF($C$4="citu pasākumu izmaksas",IF('1a+c+n'!$Q34="C",'1a+c+n'!D34,0))</f>
        <v>0</v>
      </c>
      <c r="E34" s="46"/>
      <c r="F34" s="65"/>
      <c r="G34" s="115"/>
      <c r="H34" s="115">
        <f>IF($C$4="citu pasākumu izmaksas",IF('1a+c+n'!$Q34="C",'1a+c+n'!H34,0))</f>
        <v>0</v>
      </c>
      <c r="I34" s="115"/>
      <c r="J34" s="115"/>
      <c r="K34" s="116">
        <f>IF($C$4="citu pasākumu izmaksas",IF('1a+c+n'!$Q34="C",'1a+c+n'!K34,0))</f>
        <v>0</v>
      </c>
      <c r="L34" s="82">
        <f>IF($C$4="citu pasākumu izmaksas",IF('1a+c+n'!$Q34="C",'1a+c+n'!L34,0))</f>
        <v>0</v>
      </c>
      <c r="M34" s="115">
        <f>IF($C$4="citu pasākumu izmaksas",IF('1a+c+n'!$Q34="C",'1a+c+n'!M34,0))</f>
        <v>0</v>
      </c>
      <c r="N34" s="115">
        <f>IF($C$4="citu pasākumu izmaksas",IF('1a+c+n'!$Q34="C",'1a+c+n'!N34,0))</f>
        <v>0</v>
      </c>
      <c r="O34" s="115">
        <f>IF($C$4="citu pasākumu izmaksas",IF('1a+c+n'!$Q34="C",'1a+c+n'!O34,0))</f>
        <v>0</v>
      </c>
      <c r="P34" s="116">
        <f>IF($C$4="citu pasākumu izmaksas",IF('1a+c+n'!$Q34="C",'1a+c+n'!P34,0))</f>
        <v>0</v>
      </c>
    </row>
    <row r="35" spans="1:16" x14ac:dyDescent="0.2">
      <c r="A35" s="51">
        <f>IF(P35=0,0,IF(COUNTBLANK(P35)=1,0,COUNTA($P$14:P35)))</f>
        <v>0</v>
      </c>
      <c r="B35" s="24">
        <f>IF($C$4="citu pasākumu izmaksas",IF('1a+c+n'!$Q35="C",'1a+c+n'!B35,0))</f>
        <v>0</v>
      </c>
      <c r="C35" s="64">
        <f>IF($C$4="citu pasākumu izmaksas",IF('1a+c+n'!$Q35="C",'1a+c+n'!C35,0))</f>
        <v>0</v>
      </c>
      <c r="D35" s="24">
        <f>IF($C$4="citu pasākumu izmaksas",IF('1a+c+n'!$Q35="C",'1a+c+n'!D35,0))</f>
        <v>0</v>
      </c>
      <c r="E35" s="46"/>
      <c r="F35" s="65"/>
      <c r="G35" s="115"/>
      <c r="H35" s="115">
        <f>IF($C$4="citu pasākumu izmaksas",IF('1a+c+n'!$Q35="C",'1a+c+n'!H35,0))</f>
        <v>0</v>
      </c>
      <c r="I35" s="115"/>
      <c r="J35" s="115"/>
      <c r="K35" s="116">
        <f>IF($C$4="citu pasākumu izmaksas",IF('1a+c+n'!$Q35="C",'1a+c+n'!K35,0))</f>
        <v>0</v>
      </c>
      <c r="L35" s="82">
        <f>IF($C$4="citu pasākumu izmaksas",IF('1a+c+n'!$Q35="C",'1a+c+n'!L35,0))</f>
        <v>0</v>
      </c>
      <c r="M35" s="115">
        <f>IF($C$4="citu pasākumu izmaksas",IF('1a+c+n'!$Q35="C",'1a+c+n'!M35,0))</f>
        <v>0</v>
      </c>
      <c r="N35" s="115">
        <f>IF($C$4="citu pasākumu izmaksas",IF('1a+c+n'!$Q35="C",'1a+c+n'!N35,0))</f>
        <v>0</v>
      </c>
      <c r="O35" s="115">
        <f>IF($C$4="citu pasākumu izmaksas",IF('1a+c+n'!$Q35="C",'1a+c+n'!O35,0))</f>
        <v>0</v>
      </c>
      <c r="P35" s="116">
        <f>IF($C$4="citu pasākumu izmaksas",IF('1a+c+n'!$Q35="C",'1a+c+n'!P35,0))</f>
        <v>0</v>
      </c>
    </row>
    <row r="36" spans="1:16" x14ac:dyDescent="0.2">
      <c r="A36" s="51">
        <f>IF(P36=0,0,IF(COUNTBLANK(P36)=1,0,COUNTA($P$14:P36)))</f>
        <v>0</v>
      </c>
      <c r="B36" s="24">
        <f>IF($C$4="citu pasākumu izmaksas",IF('1a+c+n'!$Q36="C",'1a+c+n'!B36,0))</f>
        <v>0</v>
      </c>
      <c r="C36" s="64">
        <f>IF($C$4="citu pasākumu izmaksas",IF('1a+c+n'!$Q36="C",'1a+c+n'!C36,0))</f>
        <v>0</v>
      </c>
      <c r="D36" s="24">
        <f>IF($C$4="citu pasākumu izmaksas",IF('1a+c+n'!$Q36="C",'1a+c+n'!D36,0))</f>
        <v>0</v>
      </c>
      <c r="E36" s="46"/>
      <c r="F36" s="65"/>
      <c r="G36" s="115"/>
      <c r="H36" s="115">
        <f>IF($C$4="citu pasākumu izmaksas",IF('1a+c+n'!$Q36="C",'1a+c+n'!H36,0))</f>
        <v>0</v>
      </c>
      <c r="I36" s="115"/>
      <c r="J36" s="115"/>
      <c r="K36" s="116">
        <f>IF($C$4="citu pasākumu izmaksas",IF('1a+c+n'!$Q36="C",'1a+c+n'!K36,0))</f>
        <v>0</v>
      </c>
      <c r="L36" s="82">
        <f>IF($C$4="citu pasākumu izmaksas",IF('1a+c+n'!$Q36="C",'1a+c+n'!L36,0))</f>
        <v>0</v>
      </c>
      <c r="M36" s="115">
        <f>IF($C$4="citu pasākumu izmaksas",IF('1a+c+n'!$Q36="C",'1a+c+n'!M36,0))</f>
        <v>0</v>
      </c>
      <c r="N36" s="115">
        <f>IF($C$4="citu pasākumu izmaksas",IF('1a+c+n'!$Q36="C",'1a+c+n'!N36,0))</f>
        <v>0</v>
      </c>
      <c r="O36" s="115">
        <f>IF($C$4="citu pasākumu izmaksas",IF('1a+c+n'!$Q36="C",'1a+c+n'!O36,0))</f>
        <v>0</v>
      </c>
      <c r="P36" s="116">
        <f>IF($C$4="citu pasākumu izmaksas",IF('1a+c+n'!$Q36="C",'1a+c+n'!P36,0))</f>
        <v>0</v>
      </c>
    </row>
    <row r="37" spans="1:16" x14ac:dyDescent="0.2">
      <c r="A37" s="51">
        <f>IF(P37=0,0,IF(COUNTBLANK(P37)=1,0,COUNTA($P$14:P37)))</f>
        <v>0</v>
      </c>
      <c r="B37" s="24">
        <f>IF($C$4="citu pasākumu izmaksas",IF('1a+c+n'!$Q37="C",'1a+c+n'!B37,0))</f>
        <v>0</v>
      </c>
      <c r="C37" s="64">
        <f>IF($C$4="citu pasākumu izmaksas",IF('1a+c+n'!$Q37="C",'1a+c+n'!C37,0))</f>
        <v>0</v>
      </c>
      <c r="D37" s="24">
        <f>IF($C$4="citu pasākumu izmaksas",IF('1a+c+n'!$Q37="C",'1a+c+n'!D37,0))</f>
        <v>0</v>
      </c>
      <c r="E37" s="46"/>
      <c r="F37" s="65"/>
      <c r="G37" s="115"/>
      <c r="H37" s="115">
        <f>IF($C$4="citu pasākumu izmaksas",IF('1a+c+n'!$Q37="C",'1a+c+n'!H37,0))</f>
        <v>0</v>
      </c>
      <c r="I37" s="115"/>
      <c r="J37" s="115"/>
      <c r="K37" s="116">
        <f>IF($C$4="citu pasākumu izmaksas",IF('1a+c+n'!$Q37="C",'1a+c+n'!K37,0))</f>
        <v>0</v>
      </c>
      <c r="L37" s="82">
        <f>IF($C$4="citu pasākumu izmaksas",IF('1a+c+n'!$Q37="C",'1a+c+n'!L37,0))</f>
        <v>0</v>
      </c>
      <c r="M37" s="115">
        <f>IF($C$4="citu pasākumu izmaksas",IF('1a+c+n'!$Q37="C",'1a+c+n'!M37,0))</f>
        <v>0</v>
      </c>
      <c r="N37" s="115">
        <f>IF($C$4="citu pasākumu izmaksas",IF('1a+c+n'!$Q37="C",'1a+c+n'!N37,0))</f>
        <v>0</v>
      </c>
      <c r="O37" s="115">
        <f>IF($C$4="citu pasākumu izmaksas",IF('1a+c+n'!$Q37="C",'1a+c+n'!O37,0))</f>
        <v>0</v>
      </c>
      <c r="P37" s="116">
        <f>IF($C$4="citu pasākumu izmaksas",IF('1a+c+n'!$Q37="C",'1a+c+n'!P37,0))</f>
        <v>0</v>
      </c>
    </row>
    <row r="38" spans="1:16" x14ac:dyDescent="0.2">
      <c r="A38" s="51">
        <f>IF(P38=0,0,IF(COUNTBLANK(P38)=1,0,COUNTA($P$14:P38)))</f>
        <v>0</v>
      </c>
      <c r="B38" s="24">
        <f>IF($C$4="citu pasākumu izmaksas",IF('1a+c+n'!$Q38="C",'1a+c+n'!B38,0))</f>
        <v>0</v>
      </c>
      <c r="C38" s="64">
        <f>IF($C$4="citu pasākumu izmaksas",IF('1a+c+n'!$Q38="C",'1a+c+n'!C38,0))</f>
        <v>0</v>
      </c>
      <c r="D38" s="24">
        <f>IF($C$4="citu pasākumu izmaksas",IF('1a+c+n'!$Q38="C",'1a+c+n'!D38,0))</f>
        <v>0</v>
      </c>
      <c r="E38" s="46"/>
      <c r="F38" s="65"/>
      <c r="G38" s="115"/>
      <c r="H38" s="115">
        <f>IF($C$4="citu pasākumu izmaksas",IF('1a+c+n'!$Q38="C",'1a+c+n'!H38,0))</f>
        <v>0</v>
      </c>
      <c r="I38" s="115"/>
      <c r="J38" s="115"/>
      <c r="K38" s="116">
        <f>IF($C$4="citu pasākumu izmaksas",IF('1a+c+n'!$Q38="C",'1a+c+n'!K38,0))</f>
        <v>0</v>
      </c>
      <c r="L38" s="82">
        <f>IF($C$4="citu pasākumu izmaksas",IF('1a+c+n'!$Q38="C",'1a+c+n'!L38,0))</f>
        <v>0</v>
      </c>
      <c r="M38" s="115">
        <f>IF($C$4="citu pasākumu izmaksas",IF('1a+c+n'!$Q38="C",'1a+c+n'!M38,0))</f>
        <v>0</v>
      </c>
      <c r="N38" s="115">
        <f>IF($C$4="citu pasākumu izmaksas",IF('1a+c+n'!$Q38="C",'1a+c+n'!N38,0))</f>
        <v>0</v>
      </c>
      <c r="O38" s="115">
        <f>IF($C$4="citu pasākumu izmaksas",IF('1a+c+n'!$Q38="C",'1a+c+n'!O38,0))</f>
        <v>0</v>
      </c>
      <c r="P38" s="116">
        <f>IF($C$4="citu pasākumu izmaksas",IF('1a+c+n'!$Q38="C",'1a+c+n'!P38,0))</f>
        <v>0</v>
      </c>
    </row>
    <row r="39" spans="1:16" x14ac:dyDescent="0.2">
      <c r="A39" s="51">
        <f>IF(P39=0,0,IF(COUNTBLANK(P39)=1,0,COUNTA($P$14:P39)))</f>
        <v>0</v>
      </c>
      <c r="B39" s="24">
        <f>IF($C$4="citu pasākumu izmaksas",IF('1a+c+n'!$Q39="C",'1a+c+n'!B39,0))</f>
        <v>0</v>
      </c>
      <c r="C39" s="64">
        <f>IF($C$4="citu pasākumu izmaksas",IF('1a+c+n'!$Q39="C",'1a+c+n'!C39,0))</f>
        <v>0</v>
      </c>
      <c r="D39" s="24">
        <f>IF($C$4="citu pasākumu izmaksas",IF('1a+c+n'!$Q39="C",'1a+c+n'!D39,0))</f>
        <v>0</v>
      </c>
      <c r="E39" s="46"/>
      <c r="F39" s="65"/>
      <c r="G39" s="115"/>
      <c r="H39" s="115">
        <f>IF($C$4="citu pasākumu izmaksas",IF('1a+c+n'!$Q39="C",'1a+c+n'!H39,0))</f>
        <v>0</v>
      </c>
      <c r="I39" s="115"/>
      <c r="J39" s="115"/>
      <c r="K39" s="116">
        <f>IF($C$4="citu pasākumu izmaksas",IF('1a+c+n'!$Q39="C",'1a+c+n'!K39,0))</f>
        <v>0</v>
      </c>
      <c r="L39" s="82">
        <f>IF($C$4="citu pasākumu izmaksas",IF('1a+c+n'!$Q39="C",'1a+c+n'!L39,0))</f>
        <v>0</v>
      </c>
      <c r="M39" s="115">
        <f>IF($C$4="citu pasākumu izmaksas",IF('1a+c+n'!$Q39="C",'1a+c+n'!M39,0))</f>
        <v>0</v>
      </c>
      <c r="N39" s="115">
        <f>IF($C$4="citu pasākumu izmaksas",IF('1a+c+n'!$Q39="C",'1a+c+n'!N39,0))</f>
        <v>0</v>
      </c>
      <c r="O39" s="115">
        <f>IF($C$4="citu pasākumu izmaksas",IF('1a+c+n'!$Q39="C",'1a+c+n'!O39,0))</f>
        <v>0</v>
      </c>
      <c r="P39" s="116">
        <f>IF($C$4="citu pasākumu izmaksas",IF('1a+c+n'!$Q39="C",'1a+c+n'!P39,0))</f>
        <v>0</v>
      </c>
    </row>
    <row r="40" spans="1:16" x14ac:dyDescent="0.2">
      <c r="A40" s="51">
        <f>IF(P40=0,0,IF(COUNTBLANK(P40)=1,0,COUNTA($P$14:P40)))</f>
        <v>0</v>
      </c>
      <c r="B40" s="24">
        <f>IF($C$4="citu pasākumu izmaksas",IF('1a+c+n'!$Q40="C",'1a+c+n'!B40,0))</f>
        <v>0</v>
      </c>
      <c r="C40" s="64">
        <f>IF($C$4="citu pasākumu izmaksas",IF('1a+c+n'!$Q40="C",'1a+c+n'!C40,0))</f>
        <v>0</v>
      </c>
      <c r="D40" s="24">
        <f>IF($C$4="citu pasākumu izmaksas",IF('1a+c+n'!$Q40="C",'1a+c+n'!D40,0))</f>
        <v>0</v>
      </c>
      <c r="E40" s="46"/>
      <c r="F40" s="65"/>
      <c r="G40" s="115"/>
      <c r="H40" s="115">
        <f>IF($C$4="citu pasākumu izmaksas",IF('1a+c+n'!$Q40="C",'1a+c+n'!H40,0))</f>
        <v>0</v>
      </c>
      <c r="I40" s="115"/>
      <c r="J40" s="115"/>
      <c r="K40" s="116">
        <f>IF($C$4="citu pasākumu izmaksas",IF('1a+c+n'!$Q40="C",'1a+c+n'!K40,0))</f>
        <v>0</v>
      </c>
      <c r="L40" s="82">
        <f>IF($C$4="citu pasākumu izmaksas",IF('1a+c+n'!$Q40="C",'1a+c+n'!L40,0))</f>
        <v>0</v>
      </c>
      <c r="M40" s="115">
        <f>IF($C$4="citu pasākumu izmaksas",IF('1a+c+n'!$Q40="C",'1a+c+n'!M40,0))</f>
        <v>0</v>
      </c>
      <c r="N40" s="115">
        <f>IF($C$4="citu pasākumu izmaksas",IF('1a+c+n'!$Q40="C",'1a+c+n'!N40,0))</f>
        <v>0</v>
      </c>
      <c r="O40" s="115">
        <f>IF($C$4="citu pasākumu izmaksas",IF('1a+c+n'!$Q40="C",'1a+c+n'!O40,0))</f>
        <v>0</v>
      </c>
      <c r="P40" s="116">
        <f>IF($C$4="citu pasākumu izmaksas",IF('1a+c+n'!$Q40="C",'1a+c+n'!P40,0))</f>
        <v>0</v>
      </c>
    </row>
    <row r="41" spans="1:16" x14ac:dyDescent="0.2">
      <c r="A41" s="51">
        <f>IF(P41=0,0,IF(COUNTBLANK(P41)=1,0,COUNTA($P$14:P41)))</f>
        <v>0</v>
      </c>
      <c r="B41" s="24">
        <f>IF($C$4="citu pasākumu izmaksas",IF('1a+c+n'!$Q41="C",'1a+c+n'!B41,0))</f>
        <v>0</v>
      </c>
      <c r="C41" s="64">
        <f>IF($C$4="citu pasākumu izmaksas",IF('1a+c+n'!$Q41="C",'1a+c+n'!C41,0))</f>
        <v>0</v>
      </c>
      <c r="D41" s="24">
        <f>IF($C$4="citu pasākumu izmaksas",IF('1a+c+n'!$Q41="C",'1a+c+n'!D41,0))</f>
        <v>0</v>
      </c>
      <c r="E41" s="46"/>
      <c r="F41" s="65"/>
      <c r="G41" s="115"/>
      <c r="H41" s="115">
        <f>IF($C$4="citu pasākumu izmaksas",IF('1a+c+n'!$Q41="C",'1a+c+n'!H41,0))</f>
        <v>0</v>
      </c>
      <c r="I41" s="115"/>
      <c r="J41" s="115"/>
      <c r="K41" s="116">
        <f>IF($C$4="citu pasākumu izmaksas",IF('1a+c+n'!$Q41="C",'1a+c+n'!K41,0))</f>
        <v>0</v>
      </c>
      <c r="L41" s="82">
        <f>IF($C$4="citu pasākumu izmaksas",IF('1a+c+n'!$Q41="C",'1a+c+n'!L41,0))</f>
        <v>0</v>
      </c>
      <c r="M41" s="115">
        <f>IF($C$4="citu pasākumu izmaksas",IF('1a+c+n'!$Q41="C",'1a+c+n'!M41,0))</f>
        <v>0</v>
      </c>
      <c r="N41" s="115">
        <f>IF($C$4="citu pasākumu izmaksas",IF('1a+c+n'!$Q41="C",'1a+c+n'!N41,0))</f>
        <v>0</v>
      </c>
      <c r="O41" s="115">
        <f>IF($C$4="citu pasākumu izmaksas",IF('1a+c+n'!$Q41="C",'1a+c+n'!O41,0))</f>
        <v>0</v>
      </c>
      <c r="P41" s="116">
        <f>IF($C$4="citu pasākumu izmaksas",IF('1a+c+n'!$Q41="C",'1a+c+n'!P41,0))</f>
        <v>0</v>
      </c>
    </row>
    <row r="42" spans="1:16" x14ac:dyDescent="0.2">
      <c r="A42" s="51">
        <f>IF(P42=0,0,IF(COUNTBLANK(P42)=1,0,COUNTA($P$14:P42)))</f>
        <v>0</v>
      </c>
      <c r="B42" s="24">
        <f>IF($C$4="citu pasākumu izmaksas",IF('1a+c+n'!$Q42="C",'1a+c+n'!B42,0))</f>
        <v>0</v>
      </c>
      <c r="C42" s="64">
        <f>IF($C$4="citu pasākumu izmaksas",IF('1a+c+n'!$Q42="C",'1a+c+n'!C42,0))</f>
        <v>0</v>
      </c>
      <c r="D42" s="24">
        <f>IF($C$4="citu pasākumu izmaksas",IF('1a+c+n'!$Q42="C",'1a+c+n'!D42,0))</f>
        <v>0</v>
      </c>
      <c r="E42" s="46"/>
      <c r="F42" s="65"/>
      <c r="G42" s="115"/>
      <c r="H42" s="115">
        <f>IF($C$4="citu pasākumu izmaksas",IF('1a+c+n'!$Q42="C",'1a+c+n'!H42,0))</f>
        <v>0</v>
      </c>
      <c r="I42" s="115"/>
      <c r="J42" s="115"/>
      <c r="K42" s="116">
        <f>IF($C$4="citu pasākumu izmaksas",IF('1a+c+n'!$Q42="C",'1a+c+n'!K42,0))</f>
        <v>0</v>
      </c>
      <c r="L42" s="82">
        <f>IF($C$4="citu pasākumu izmaksas",IF('1a+c+n'!$Q42="C",'1a+c+n'!L42,0))</f>
        <v>0</v>
      </c>
      <c r="M42" s="115">
        <f>IF($C$4="citu pasākumu izmaksas",IF('1a+c+n'!$Q42="C",'1a+c+n'!M42,0))</f>
        <v>0</v>
      </c>
      <c r="N42" s="115">
        <f>IF($C$4="citu pasākumu izmaksas",IF('1a+c+n'!$Q42="C",'1a+c+n'!N42,0))</f>
        <v>0</v>
      </c>
      <c r="O42" s="115">
        <f>IF($C$4="citu pasākumu izmaksas",IF('1a+c+n'!$Q42="C",'1a+c+n'!O42,0))</f>
        <v>0</v>
      </c>
      <c r="P42" s="116">
        <f>IF($C$4="citu pasākumu izmaksas",IF('1a+c+n'!$Q42="C",'1a+c+n'!P42,0))</f>
        <v>0</v>
      </c>
    </row>
    <row r="43" spans="1:16" x14ac:dyDescent="0.2">
      <c r="A43" s="51">
        <f>IF(P43=0,0,IF(COUNTBLANK(P43)=1,0,COUNTA($P$14:P43)))</f>
        <v>0</v>
      </c>
      <c r="B43" s="24">
        <f>IF($C$4="citu pasākumu izmaksas",IF('1a+c+n'!$Q43="C",'1a+c+n'!B43,0))</f>
        <v>0</v>
      </c>
      <c r="C43" s="64">
        <f>IF($C$4="citu pasākumu izmaksas",IF('1a+c+n'!$Q43="C",'1a+c+n'!C43,0))</f>
        <v>0</v>
      </c>
      <c r="D43" s="24">
        <f>IF($C$4="citu pasākumu izmaksas",IF('1a+c+n'!$Q43="C",'1a+c+n'!D43,0))</f>
        <v>0</v>
      </c>
      <c r="E43" s="46"/>
      <c r="F43" s="65"/>
      <c r="G43" s="115"/>
      <c r="H43" s="115">
        <f>IF($C$4="citu pasākumu izmaksas",IF('1a+c+n'!$Q43="C",'1a+c+n'!H43,0))</f>
        <v>0</v>
      </c>
      <c r="I43" s="115"/>
      <c r="J43" s="115"/>
      <c r="K43" s="116">
        <f>IF($C$4="citu pasākumu izmaksas",IF('1a+c+n'!$Q43="C",'1a+c+n'!K43,0))</f>
        <v>0</v>
      </c>
      <c r="L43" s="82">
        <f>IF($C$4="citu pasākumu izmaksas",IF('1a+c+n'!$Q43="C",'1a+c+n'!L43,0))</f>
        <v>0</v>
      </c>
      <c r="M43" s="115">
        <f>IF($C$4="citu pasākumu izmaksas",IF('1a+c+n'!$Q43="C",'1a+c+n'!M43,0))</f>
        <v>0</v>
      </c>
      <c r="N43" s="115">
        <f>IF($C$4="citu pasākumu izmaksas",IF('1a+c+n'!$Q43="C",'1a+c+n'!N43,0))</f>
        <v>0</v>
      </c>
      <c r="O43" s="115">
        <f>IF($C$4="citu pasākumu izmaksas",IF('1a+c+n'!$Q43="C",'1a+c+n'!O43,0))</f>
        <v>0</v>
      </c>
      <c r="P43" s="116">
        <f>IF($C$4="citu pasākumu izmaksas",IF('1a+c+n'!$Q43="C",'1a+c+n'!P43,0))</f>
        <v>0</v>
      </c>
    </row>
    <row r="44" spans="1:16" x14ac:dyDescent="0.2">
      <c r="A44" s="51">
        <f>IF(P44=0,0,IF(COUNTBLANK(P44)=1,0,COUNTA($P$14:P44)))</f>
        <v>0</v>
      </c>
      <c r="B44" s="24">
        <f>IF($C$4="citu pasākumu izmaksas",IF('1a+c+n'!$Q44="C",'1a+c+n'!B44,0))</f>
        <v>0</v>
      </c>
      <c r="C44" s="64">
        <f>IF($C$4="citu pasākumu izmaksas",IF('1a+c+n'!$Q44="C",'1a+c+n'!C44,0))</f>
        <v>0</v>
      </c>
      <c r="D44" s="24">
        <f>IF($C$4="citu pasākumu izmaksas",IF('1a+c+n'!$Q44="C",'1a+c+n'!D44,0))</f>
        <v>0</v>
      </c>
      <c r="E44" s="46"/>
      <c r="F44" s="65"/>
      <c r="G44" s="115"/>
      <c r="H44" s="115">
        <f>IF($C$4="citu pasākumu izmaksas",IF('1a+c+n'!$Q44="C",'1a+c+n'!H44,0))</f>
        <v>0</v>
      </c>
      <c r="I44" s="115"/>
      <c r="J44" s="115"/>
      <c r="K44" s="116">
        <f>IF($C$4="citu pasākumu izmaksas",IF('1a+c+n'!$Q44="C",'1a+c+n'!K44,0))</f>
        <v>0</v>
      </c>
      <c r="L44" s="82">
        <f>IF($C$4="citu pasākumu izmaksas",IF('1a+c+n'!$Q44="C",'1a+c+n'!L44,0))</f>
        <v>0</v>
      </c>
      <c r="M44" s="115">
        <f>IF($C$4="citu pasākumu izmaksas",IF('1a+c+n'!$Q44="C",'1a+c+n'!M44,0))</f>
        <v>0</v>
      </c>
      <c r="N44" s="115">
        <f>IF($C$4="citu pasākumu izmaksas",IF('1a+c+n'!$Q44="C",'1a+c+n'!N44,0))</f>
        <v>0</v>
      </c>
      <c r="O44" s="115">
        <f>IF($C$4="citu pasākumu izmaksas",IF('1a+c+n'!$Q44="C",'1a+c+n'!O44,0))</f>
        <v>0</v>
      </c>
      <c r="P44" s="116">
        <f>IF($C$4="citu pasākumu izmaksas",IF('1a+c+n'!$Q44="C",'1a+c+n'!P44,0))</f>
        <v>0</v>
      </c>
    </row>
    <row r="45" spans="1:16" ht="22.5" x14ac:dyDescent="0.2">
      <c r="A45" s="51">
        <f>IF(P45=0,0,IF(COUNTBLANK(P45)=1,0,COUNTA($P$14:P45)))</f>
        <v>0</v>
      </c>
      <c r="B45" s="24">
        <f>IF($C$4="citu pasākumu izmaksas",IF('1a+c+n'!$Q45="C",'1a+c+n'!B45,0))</f>
        <v>0</v>
      </c>
      <c r="C45" s="64" t="str">
        <f>IF($C$4="citu pasākumu izmaksas",IF('1a+c+n'!$Q45="C",'1a+c+n'!C45,0))</f>
        <v>Atjaunojams zāliens, ieskaitot auglīgā substrāta pievešanu, veicot planēšanas darbus</v>
      </c>
      <c r="D45" s="24" t="str">
        <f>IF($C$4="citu pasākumu izmaksas",IF('1a+c+n'!$Q45="C",'1a+c+n'!D45,0))</f>
        <v>m2</v>
      </c>
      <c r="E45" s="46"/>
      <c r="F45" s="65"/>
      <c r="G45" s="115"/>
      <c r="H45" s="115">
        <f>IF($C$4="citu pasākumu izmaksas",IF('1a+c+n'!$Q45="C",'1a+c+n'!H45,0))</f>
        <v>0</v>
      </c>
      <c r="I45" s="115"/>
      <c r="J45" s="115"/>
      <c r="K45" s="116">
        <f>IF($C$4="citu pasākumu izmaksas",IF('1a+c+n'!$Q45="C",'1a+c+n'!K45,0))</f>
        <v>0</v>
      </c>
      <c r="L45" s="82">
        <f>IF($C$4="citu pasākumu izmaksas",IF('1a+c+n'!$Q45="C",'1a+c+n'!L45,0))</f>
        <v>0</v>
      </c>
      <c r="M45" s="115">
        <f>IF($C$4="citu pasākumu izmaksas",IF('1a+c+n'!$Q45="C",'1a+c+n'!M45,0))</f>
        <v>0</v>
      </c>
      <c r="N45" s="115">
        <f>IF($C$4="citu pasākumu izmaksas",IF('1a+c+n'!$Q45="C",'1a+c+n'!N45,0))</f>
        <v>0</v>
      </c>
      <c r="O45" s="115">
        <f>IF($C$4="citu pasākumu izmaksas",IF('1a+c+n'!$Q45="C",'1a+c+n'!O45,0))</f>
        <v>0</v>
      </c>
      <c r="P45" s="116">
        <f>IF($C$4="citu pasākumu izmaksas",IF('1a+c+n'!$Q45="C",'1a+c+n'!P45,0))</f>
        <v>0</v>
      </c>
    </row>
    <row r="46" spans="1:16" x14ac:dyDescent="0.2">
      <c r="A46" s="51">
        <f>IF(P46=0,0,IF(COUNTBLANK(P46)=1,0,COUNTA($P$14:P46)))</f>
        <v>0</v>
      </c>
      <c r="B46" s="24">
        <f>IF($C$4="citu pasākumu izmaksas",IF('1a+c+n'!$Q46="C",'1a+c+n'!B46,0))</f>
        <v>0</v>
      </c>
      <c r="C46" s="64">
        <f>IF($C$4="citu pasākumu izmaksas",IF('1a+c+n'!$Q46="C",'1a+c+n'!C46,0))</f>
        <v>0</v>
      </c>
      <c r="D46" s="24">
        <f>IF($C$4="citu pasākumu izmaksas",IF('1a+c+n'!$Q46="C",'1a+c+n'!D46,0))</f>
        <v>0</v>
      </c>
      <c r="E46" s="46"/>
      <c r="F46" s="65"/>
      <c r="G46" s="115"/>
      <c r="H46" s="115">
        <f>IF($C$4="citu pasākumu izmaksas",IF('1a+c+n'!$Q46="C",'1a+c+n'!H46,0))</f>
        <v>0</v>
      </c>
      <c r="I46" s="115"/>
      <c r="J46" s="115"/>
      <c r="K46" s="116">
        <f>IF($C$4="citu pasākumu izmaksas",IF('1a+c+n'!$Q46="C",'1a+c+n'!K46,0))</f>
        <v>0</v>
      </c>
      <c r="L46" s="82">
        <f>IF($C$4="citu pasākumu izmaksas",IF('1a+c+n'!$Q46="C",'1a+c+n'!L46,0))</f>
        <v>0</v>
      </c>
      <c r="M46" s="115">
        <f>IF($C$4="citu pasākumu izmaksas",IF('1a+c+n'!$Q46="C",'1a+c+n'!M46,0))</f>
        <v>0</v>
      </c>
      <c r="N46" s="115">
        <f>IF($C$4="citu pasākumu izmaksas",IF('1a+c+n'!$Q46="C",'1a+c+n'!N46,0))</f>
        <v>0</v>
      </c>
      <c r="O46" s="115">
        <f>IF($C$4="citu pasākumu izmaksas",IF('1a+c+n'!$Q46="C",'1a+c+n'!O46,0))</f>
        <v>0</v>
      </c>
      <c r="P46" s="116">
        <f>IF($C$4="citu pasākumu izmaksas",IF('1a+c+n'!$Q46="C",'1a+c+n'!P46,0))</f>
        <v>0</v>
      </c>
    </row>
    <row r="47" spans="1:16" x14ac:dyDescent="0.2">
      <c r="A47" s="51">
        <f>IF(P47=0,0,IF(COUNTBLANK(P47)=1,0,COUNTA($P$14:P47)))</f>
        <v>0</v>
      </c>
      <c r="B47" s="24">
        <f>IF($C$4="citu pasākumu izmaksas",IF('1a+c+n'!$Q47="C",'1a+c+n'!B47,0))</f>
        <v>0</v>
      </c>
      <c r="C47" s="64">
        <f>IF($C$4="citu pasākumu izmaksas",IF('1a+c+n'!$Q47="C",'1a+c+n'!C47,0))</f>
        <v>0</v>
      </c>
      <c r="D47" s="24">
        <f>IF($C$4="citu pasākumu izmaksas",IF('1a+c+n'!$Q47="C",'1a+c+n'!D47,0))</f>
        <v>0</v>
      </c>
      <c r="E47" s="46"/>
      <c r="F47" s="65"/>
      <c r="G47" s="115"/>
      <c r="H47" s="115">
        <f>IF($C$4="citu pasākumu izmaksas",IF('1a+c+n'!$Q47="C",'1a+c+n'!H47,0))</f>
        <v>0</v>
      </c>
      <c r="I47" s="115"/>
      <c r="J47" s="115"/>
      <c r="K47" s="116">
        <f>IF($C$4="citu pasākumu izmaksas",IF('1a+c+n'!$Q47="C",'1a+c+n'!K47,0))</f>
        <v>0</v>
      </c>
      <c r="L47" s="82">
        <f>IF($C$4="citu pasākumu izmaksas",IF('1a+c+n'!$Q47="C",'1a+c+n'!L47,0))</f>
        <v>0</v>
      </c>
      <c r="M47" s="115">
        <f>IF($C$4="citu pasākumu izmaksas",IF('1a+c+n'!$Q47="C",'1a+c+n'!M47,0))</f>
        <v>0</v>
      </c>
      <c r="N47" s="115">
        <f>IF($C$4="citu pasākumu izmaksas",IF('1a+c+n'!$Q47="C",'1a+c+n'!N47,0))</f>
        <v>0</v>
      </c>
      <c r="O47" s="115">
        <f>IF($C$4="citu pasākumu izmaksas",IF('1a+c+n'!$Q47="C",'1a+c+n'!O47,0))</f>
        <v>0</v>
      </c>
      <c r="P47" s="116">
        <f>IF($C$4="citu pasākumu izmaksas",IF('1a+c+n'!$Q47="C",'1a+c+n'!P47,0))</f>
        <v>0</v>
      </c>
    </row>
    <row r="48" spans="1:16" ht="45" x14ac:dyDescent="0.2">
      <c r="A48" s="51">
        <f>IF(P48=0,0,IF(COUNTBLANK(P48)=1,0,COUNTA($P$14:P48)))</f>
        <v>0</v>
      </c>
      <c r="B48" s="24">
        <f>IF($C$4="citu pasākumu izmaksas",IF('1a+c+n'!$Q48="C",'1a+c+n'!B48,0))</f>
        <v>0</v>
      </c>
      <c r="C48" s="64" t="str">
        <f>IF($C$4="citu pasākumu izmaksas",IF('1a+c+n'!$Q48="C",'1a+c+n'!C48,0))</f>
        <v>Elektrokomunikāciju zonā visas nedarbojošās elektrokomunikācijas demontēt, darbojošās pārcelt virs jaunizveidojamā siltumizolācijas slāņa ievietojot tos speciālos el. kabeļiem paredzētos penāļos.</v>
      </c>
      <c r="D48" s="24" t="str">
        <f>IF($C$4="citu pasākumu izmaksas",IF('1a+c+n'!$Q48="C",'1a+c+n'!D48,0))</f>
        <v>kpl.</v>
      </c>
      <c r="E48" s="46"/>
      <c r="F48" s="65"/>
      <c r="G48" s="115"/>
      <c r="H48" s="115">
        <f>IF($C$4="citu pasākumu izmaksas",IF('1a+c+n'!$Q48="C",'1a+c+n'!H48,0))</f>
        <v>0</v>
      </c>
      <c r="I48" s="115"/>
      <c r="J48" s="115"/>
      <c r="K48" s="116">
        <f>IF($C$4="citu pasākumu izmaksas",IF('1a+c+n'!$Q48="C",'1a+c+n'!K48,0))</f>
        <v>0</v>
      </c>
      <c r="L48" s="82">
        <f>IF($C$4="citu pasākumu izmaksas",IF('1a+c+n'!$Q48="C",'1a+c+n'!L48,0))</f>
        <v>0</v>
      </c>
      <c r="M48" s="115">
        <f>IF($C$4="citu pasākumu izmaksas",IF('1a+c+n'!$Q48="C",'1a+c+n'!M48,0))</f>
        <v>0</v>
      </c>
      <c r="N48" s="115">
        <f>IF($C$4="citu pasākumu izmaksas",IF('1a+c+n'!$Q48="C",'1a+c+n'!N48,0))</f>
        <v>0</v>
      </c>
      <c r="O48" s="115">
        <f>IF($C$4="citu pasākumu izmaksas",IF('1a+c+n'!$Q48="C",'1a+c+n'!O48,0))</f>
        <v>0</v>
      </c>
      <c r="P48" s="116">
        <f>IF($C$4="citu pasākumu izmaksas",IF('1a+c+n'!$Q48="C",'1a+c+n'!P48,0))</f>
        <v>0</v>
      </c>
    </row>
    <row r="49" spans="1:16" x14ac:dyDescent="0.2">
      <c r="A49" s="51">
        <f>IF(P49=0,0,IF(COUNTBLANK(P49)=1,0,COUNTA($P$14:P49)))</f>
        <v>0</v>
      </c>
      <c r="B49" s="24">
        <f>IF($C$4="citu pasākumu izmaksas",IF('1a+c+n'!$Q49="C",'1a+c+n'!B49,0))</f>
        <v>0</v>
      </c>
      <c r="C49" s="64">
        <f>IF($C$4="citu pasākumu izmaksas",IF('1a+c+n'!$Q49="C",'1a+c+n'!C49,0))</f>
        <v>0</v>
      </c>
      <c r="D49" s="24">
        <f>IF($C$4="citu pasākumu izmaksas",IF('1a+c+n'!$Q49="C",'1a+c+n'!D49,0))</f>
        <v>0</v>
      </c>
      <c r="E49" s="46"/>
      <c r="F49" s="65"/>
      <c r="G49" s="115"/>
      <c r="H49" s="115">
        <f>IF($C$4="citu pasākumu izmaksas",IF('1a+c+n'!$Q49="C",'1a+c+n'!H49,0))</f>
        <v>0</v>
      </c>
      <c r="I49" s="115"/>
      <c r="J49" s="115"/>
      <c r="K49" s="116">
        <f>IF($C$4="citu pasākumu izmaksas",IF('1a+c+n'!$Q49="C",'1a+c+n'!K49,0))</f>
        <v>0</v>
      </c>
      <c r="L49" s="82">
        <f>IF($C$4="citu pasākumu izmaksas",IF('1a+c+n'!$Q49="C",'1a+c+n'!L49,0))</f>
        <v>0</v>
      </c>
      <c r="M49" s="115">
        <f>IF($C$4="citu pasākumu izmaksas",IF('1a+c+n'!$Q49="C",'1a+c+n'!M49,0))</f>
        <v>0</v>
      </c>
      <c r="N49" s="115">
        <f>IF($C$4="citu pasākumu izmaksas",IF('1a+c+n'!$Q49="C",'1a+c+n'!N49,0))</f>
        <v>0</v>
      </c>
      <c r="O49" s="115">
        <f>IF($C$4="citu pasākumu izmaksas",IF('1a+c+n'!$Q49="C",'1a+c+n'!O49,0))</f>
        <v>0</v>
      </c>
      <c r="P49" s="116">
        <f>IF($C$4="citu pasākumu izmaksas",IF('1a+c+n'!$Q49="C",'1a+c+n'!P49,0))</f>
        <v>0</v>
      </c>
    </row>
    <row r="50" spans="1:16" x14ac:dyDescent="0.2">
      <c r="A50" s="51">
        <f>IF(P50=0,0,IF(COUNTBLANK(P50)=1,0,COUNTA($P$14:P50)))</f>
        <v>0</v>
      </c>
      <c r="B50" s="24">
        <f>IF($C$4="citu pasākumu izmaksas",IF('1a+c+n'!$Q50="C",'1a+c+n'!B50,0))</f>
        <v>0</v>
      </c>
      <c r="C50" s="64">
        <f>IF($C$4="citu pasākumu izmaksas",IF('1a+c+n'!$Q50="C",'1a+c+n'!C50,0))</f>
        <v>0</v>
      </c>
      <c r="D50" s="24">
        <f>IF($C$4="citu pasākumu izmaksas",IF('1a+c+n'!$Q50="C",'1a+c+n'!D50,0))</f>
        <v>0</v>
      </c>
      <c r="E50" s="46"/>
      <c r="F50" s="65"/>
      <c r="G50" s="115"/>
      <c r="H50" s="115">
        <f>IF($C$4="citu pasākumu izmaksas",IF('1a+c+n'!$Q50="C",'1a+c+n'!H50,0))</f>
        <v>0</v>
      </c>
      <c r="I50" s="115"/>
      <c r="J50" s="115"/>
      <c r="K50" s="116">
        <f>IF($C$4="citu pasākumu izmaksas",IF('1a+c+n'!$Q50="C",'1a+c+n'!K50,0))</f>
        <v>0</v>
      </c>
      <c r="L50" s="82">
        <f>IF($C$4="citu pasākumu izmaksas",IF('1a+c+n'!$Q50="C",'1a+c+n'!L50,0))</f>
        <v>0</v>
      </c>
      <c r="M50" s="115">
        <f>IF($C$4="citu pasākumu izmaksas",IF('1a+c+n'!$Q50="C",'1a+c+n'!M50,0))</f>
        <v>0</v>
      </c>
      <c r="N50" s="115">
        <f>IF($C$4="citu pasākumu izmaksas",IF('1a+c+n'!$Q50="C",'1a+c+n'!N50,0))</f>
        <v>0</v>
      </c>
      <c r="O50" s="115">
        <f>IF($C$4="citu pasākumu izmaksas",IF('1a+c+n'!$Q50="C",'1a+c+n'!O50,0))</f>
        <v>0</v>
      </c>
      <c r="P50" s="116">
        <f>IF($C$4="citu pasākumu izmaksas",IF('1a+c+n'!$Q50="C",'1a+c+n'!P50,0))</f>
        <v>0</v>
      </c>
    </row>
    <row r="51" spans="1:16" x14ac:dyDescent="0.2">
      <c r="A51" s="51">
        <f>IF(P51=0,0,IF(COUNTBLANK(P51)=1,0,COUNTA($P$14:P51)))</f>
        <v>0</v>
      </c>
      <c r="B51" s="24">
        <f>IF($C$4="citu pasākumu izmaksas",IF('1a+c+n'!$Q51="C",'1a+c+n'!B51,0))</f>
        <v>0</v>
      </c>
      <c r="C51" s="64">
        <f>IF($C$4="citu pasākumu izmaksas",IF('1a+c+n'!$Q51="C",'1a+c+n'!C51,0))</f>
        <v>0</v>
      </c>
      <c r="D51" s="24">
        <f>IF($C$4="citu pasākumu izmaksas",IF('1a+c+n'!$Q51="C",'1a+c+n'!D51,0))</f>
        <v>0</v>
      </c>
      <c r="E51" s="46"/>
      <c r="F51" s="65"/>
      <c r="G51" s="115"/>
      <c r="H51" s="115">
        <f>IF($C$4="citu pasākumu izmaksas",IF('1a+c+n'!$Q51="C",'1a+c+n'!H51,0))</f>
        <v>0</v>
      </c>
      <c r="I51" s="115"/>
      <c r="J51" s="115"/>
      <c r="K51" s="116">
        <f>IF($C$4="citu pasākumu izmaksas",IF('1a+c+n'!$Q51="C",'1a+c+n'!K51,0))</f>
        <v>0</v>
      </c>
      <c r="L51" s="82">
        <f>IF($C$4="citu pasākumu izmaksas",IF('1a+c+n'!$Q51="C",'1a+c+n'!L51,0))</f>
        <v>0</v>
      </c>
      <c r="M51" s="115">
        <f>IF($C$4="citu pasākumu izmaksas",IF('1a+c+n'!$Q51="C",'1a+c+n'!M51,0))</f>
        <v>0</v>
      </c>
      <c r="N51" s="115">
        <f>IF($C$4="citu pasākumu izmaksas",IF('1a+c+n'!$Q51="C",'1a+c+n'!N51,0))</f>
        <v>0</v>
      </c>
      <c r="O51" s="115">
        <f>IF($C$4="citu pasākumu izmaksas",IF('1a+c+n'!$Q51="C",'1a+c+n'!O51,0))</f>
        <v>0</v>
      </c>
      <c r="P51" s="116">
        <f>IF($C$4="citu pasākumu izmaksas",IF('1a+c+n'!$Q51="C",'1a+c+n'!P51,0))</f>
        <v>0</v>
      </c>
    </row>
    <row r="52" spans="1:16" x14ac:dyDescent="0.2">
      <c r="A52" s="51">
        <f>IF(P52=0,0,IF(COUNTBLANK(P52)=1,0,COUNTA($P$14:P52)))</f>
        <v>0</v>
      </c>
      <c r="B52" s="24">
        <f>IF($C$4="citu pasākumu izmaksas",IF('1a+c+n'!$Q52="C",'1a+c+n'!B52,0))</f>
        <v>0</v>
      </c>
      <c r="C52" s="64">
        <f>IF($C$4="citu pasākumu izmaksas",IF('1a+c+n'!$Q52="C",'1a+c+n'!C52,0))</f>
        <v>0</v>
      </c>
      <c r="D52" s="24">
        <f>IF($C$4="citu pasākumu izmaksas",IF('1a+c+n'!$Q52="C",'1a+c+n'!D52,0))</f>
        <v>0</v>
      </c>
      <c r="E52" s="46"/>
      <c r="F52" s="65"/>
      <c r="G52" s="115"/>
      <c r="H52" s="115">
        <f>IF($C$4="citu pasākumu izmaksas",IF('1a+c+n'!$Q52="C",'1a+c+n'!H52,0))</f>
        <v>0</v>
      </c>
      <c r="I52" s="115"/>
      <c r="J52" s="115"/>
      <c r="K52" s="116">
        <f>IF($C$4="citu pasākumu izmaksas",IF('1a+c+n'!$Q52="C",'1a+c+n'!K52,0))</f>
        <v>0</v>
      </c>
      <c r="L52" s="82">
        <f>IF($C$4="citu pasākumu izmaksas",IF('1a+c+n'!$Q52="C",'1a+c+n'!L52,0))</f>
        <v>0</v>
      </c>
      <c r="M52" s="115">
        <f>IF($C$4="citu pasākumu izmaksas",IF('1a+c+n'!$Q52="C",'1a+c+n'!M52,0))</f>
        <v>0</v>
      </c>
      <c r="N52" s="115">
        <f>IF($C$4="citu pasākumu izmaksas",IF('1a+c+n'!$Q52="C",'1a+c+n'!N52,0))</f>
        <v>0</v>
      </c>
      <c r="O52" s="115">
        <f>IF($C$4="citu pasākumu izmaksas",IF('1a+c+n'!$Q52="C",'1a+c+n'!O52,0))</f>
        <v>0</v>
      </c>
      <c r="P52" s="116">
        <f>IF($C$4="citu pasākumu izmaksas",IF('1a+c+n'!$Q52="C",'1a+c+n'!P52,0))</f>
        <v>0</v>
      </c>
    </row>
    <row r="53" spans="1:16" x14ac:dyDescent="0.2">
      <c r="A53" s="51">
        <f>IF(P53=0,0,IF(COUNTBLANK(P53)=1,0,COUNTA($P$14:P53)))</f>
        <v>0</v>
      </c>
      <c r="B53" s="24">
        <f>IF($C$4="citu pasākumu izmaksas",IF('1a+c+n'!$Q53="C",'1a+c+n'!B53,0))</f>
        <v>0</v>
      </c>
      <c r="C53" s="64">
        <f>IF($C$4="citu pasākumu izmaksas",IF('1a+c+n'!$Q53="C",'1a+c+n'!C53,0))</f>
        <v>0</v>
      </c>
      <c r="D53" s="24">
        <f>IF($C$4="citu pasākumu izmaksas",IF('1a+c+n'!$Q53="C",'1a+c+n'!D53,0))</f>
        <v>0</v>
      </c>
      <c r="E53" s="46"/>
      <c r="F53" s="65"/>
      <c r="G53" s="115"/>
      <c r="H53" s="115">
        <f>IF($C$4="citu pasākumu izmaksas",IF('1a+c+n'!$Q53="C",'1a+c+n'!H53,0))</f>
        <v>0</v>
      </c>
      <c r="I53" s="115"/>
      <c r="J53" s="115"/>
      <c r="K53" s="116">
        <f>IF($C$4="citu pasākumu izmaksas",IF('1a+c+n'!$Q53="C",'1a+c+n'!K53,0))</f>
        <v>0</v>
      </c>
      <c r="L53" s="82">
        <f>IF($C$4="citu pasākumu izmaksas",IF('1a+c+n'!$Q53="C",'1a+c+n'!L53,0))</f>
        <v>0</v>
      </c>
      <c r="M53" s="115">
        <f>IF($C$4="citu pasākumu izmaksas",IF('1a+c+n'!$Q53="C",'1a+c+n'!M53,0))</f>
        <v>0</v>
      </c>
      <c r="N53" s="115">
        <f>IF($C$4="citu pasākumu izmaksas",IF('1a+c+n'!$Q53="C",'1a+c+n'!N53,0))</f>
        <v>0</v>
      </c>
      <c r="O53" s="115">
        <f>IF($C$4="citu pasākumu izmaksas",IF('1a+c+n'!$Q53="C",'1a+c+n'!O53,0))</f>
        <v>0</v>
      </c>
      <c r="P53" s="116">
        <f>IF($C$4="citu pasākumu izmaksas",IF('1a+c+n'!$Q53="C",'1a+c+n'!P53,0))</f>
        <v>0</v>
      </c>
    </row>
    <row r="54" spans="1:16" x14ac:dyDescent="0.2">
      <c r="A54" s="51">
        <f>IF(P54=0,0,IF(COUNTBLANK(P54)=1,0,COUNTA($P$14:P54)))</f>
        <v>0</v>
      </c>
      <c r="B54" s="24">
        <f>IF($C$4="citu pasākumu izmaksas",IF('1a+c+n'!$Q54="C",'1a+c+n'!B54,0))</f>
        <v>0</v>
      </c>
      <c r="C54" s="64">
        <f>IF($C$4="citu pasākumu izmaksas",IF('1a+c+n'!$Q54="C",'1a+c+n'!C54,0))</f>
        <v>0</v>
      </c>
      <c r="D54" s="24">
        <f>IF($C$4="citu pasākumu izmaksas",IF('1a+c+n'!$Q54="C",'1a+c+n'!D54,0))</f>
        <v>0</v>
      </c>
      <c r="E54" s="46"/>
      <c r="F54" s="65"/>
      <c r="G54" s="115"/>
      <c r="H54" s="115">
        <f>IF($C$4="citu pasākumu izmaksas",IF('1a+c+n'!$Q54="C",'1a+c+n'!H54,0))</f>
        <v>0</v>
      </c>
      <c r="I54" s="115"/>
      <c r="J54" s="115"/>
      <c r="K54" s="116">
        <f>IF($C$4="citu pasākumu izmaksas",IF('1a+c+n'!$Q54="C",'1a+c+n'!K54,0))</f>
        <v>0</v>
      </c>
      <c r="L54" s="82">
        <f>IF($C$4="citu pasākumu izmaksas",IF('1a+c+n'!$Q54="C",'1a+c+n'!L54,0))</f>
        <v>0</v>
      </c>
      <c r="M54" s="115">
        <f>IF($C$4="citu pasākumu izmaksas",IF('1a+c+n'!$Q54="C",'1a+c+n'!M54,0))</f>
        <v>0</v>
      </c>
      <c r="N54" s="115">
        <f>IF($C$4="citu pasākumu izmaksas",IF('1a+c+n'!$Q54="C",'1a+c+n'!N54,0))</f>
        <v>0</v>
      </c>
      <c r="O54" s="115">
        <f>IF($C$4="citu pasākumu izmaksas",IF('1a+c+n'!$Q54="C",'1a+c+n'!O54,0))</f>
        <v>0</v>
      </c>
      <c r="P54" s="116">
        <f>IF($C$4="citu pasākumu izmaksas",IF('1a+c+n'!$Q54="C",'1a+c+n'!P54,0))</f>
        <v>0</v>
      </c>
    </row>
    <row r="55" spans="1:16" x14ac:dyDescent="0.2">
      <c r="A55" s="51">
        <f>IF(P55=0,0,IF(COUNTBLANK(P55)=1,0,COUNTA($P$14:P55)))</f>
        <v>0</v>
      </c>
      <c r="B55" s="24">
        <f>IF($C$4="citu pasākumu izmaksas",IF('1a+c+n'!$Q55="C",'1a+c+n'!B55,0))</f>
        <v>0</v>
      </c>
      <c r="C55" s="64">
        <f>IF($C$4="citu pasākumu izmaksas",IF('1a+c+n'!$Q55="C",'1a+c+n'!C55,0))</f>
        <v>0</v>
      </c>
      <c r="D55" s="24">
        <f>IF($C$4="citu pasākumu izmaksas",IF('1a+c+n'!$Q55="C",'1a+c+n'!D55,0))</f>
        <v>0</v>
      </c>
      <c r="E55" s="46"/>
      <c r="F55" s="65"/>
      <c r="G55" s="115"/>
      <c r="H55" s="115">
        <f>IF($C$4="citu pasākumu izmaksas",IF('1a+c+n'!$Q55="C",'1a+c+n'!H55,0))</f>
        <v>0</v>
      </c>
      <c r="I55" s="115"/>
      <c r="J55" s="115"/>
      <c r="K55" s="116">
        <f>IF($C$4="citu pasākumu izmaksas",IF('1a+c+n'!$Q55="C",'1a+c+n'!K55,0))</f>
        <v>0</v>
      </c>
      <c r="L55" s="82">
        <f>IF($C$4="citu pasākumu izmaksas",IF('1a+c+n'!$Q55="C",'1a+c+n'!L55,0))</f>
        <v>0</v>
      </c>
      <c r="M55" s="115">
        <f>IF($C$4="citu pasākumu izmaksas",IF('1a+c+n'!$Q55="C",'1a+c+n'!M55,0))</f>
        <v>0</v>
      </c>
      <c r="N55" s="115">
        <f>IF($C$4="citu pasākumu izmaksas",IF('1a+c+n'!$Q55="C",'1a+c+n'!N55,0))</f>
        <v>0</v>
      </c>
      <c r="O55" s="115">
        <f>IF($C$4="citu pasākumu izmaksas",IF('1a+c+n'!$Q55="C",'1a+c+n'!O55,0))</f>
        <v>0</v>
      </c>
      <c r="P55" s="116">
        <f>IF($C$4="citu pasākumu izmaksas",IF('1a+c+n'!$Q55="C",'1a+c+n'!P55,0))</f>
        <v>0</v>
      </c>
    </row>
    <row r="56" spans="1:16" x14ac:dyDescent="0.2">
      <c r="A56" s="51">
        <f>IF(P56=0,0,IF(COUNTBLANK(P56)=1,0,COUNTA($P$14:P56)))</f>
        <v>0</v>
      </c>
      <c r="B56" s="24">
        <f>IF($C$4="citu pasākumu izmaksas",IF('1a+c+n'!$Q56="C",'1a+c+n'!B56,0))</f>
        <v>0</v>
      </c>
      <c r="C56" s="64">
        <f>IF($C$4="citu pasākumu izmaksas",IF('1a+c+n'!$Q56="C",'1a+c+n'!C56,0))</f>
        <v>0</v>
      </c>
      <c r="D56" s="24">
        <f>IF($C$4="citu pasākumu izmaksas",IF('1a+c+n'!$Q56="C",'1a+c+n'!D56,0))</f>
        <v>0</v>
      </c>
      <c r="E56" s="46"/>
      <c r="F56" s="65"/>
      <c r="G56" s="115"/>
      <c r="H56" s="115">
        <f>IF($C$4="citu pasākumu izmaksas",IF('1a+c+n'!$Q56="C",'1a+c+n'!H56,0))</f>
        <v>0</v>
      </c>
      <c r="I56" s="115"/>
      <c r="J56" s="115"/>
      <c r="K56" s="116">
        <f>IF($C$4="citu pasākumu izmaksas",IF('1a+c+n'!$Q56="C",'1a+c+n'!K56,0))</f>
        <v>0</v>
      </c>
      <c r="L56" s="82">
        <f>IF($C$4="citu pasākumu izmaksas",IF('1a+c+n'!$Q56="C",'1a+c+n'!L56,0))</f>
        <v>0</v>
      </c>
      <c r="M56" s="115">
        <f>IF($C$4="citu pasākumu izmaksas",IF('1a+c+n'!$Q56="C",'1a+c+n'!M56,0))</f>
        <v>0</v>
      </c>
      <c r="N56" s="115">
        <f>IF($C$4="citu pasākumu izmaksas",IF('1a+c+n'!$Q56="C",'1a+c+n'!N56,0))</f>
        <v>0</v>
      </c>
      <c r="O56" s="115">
        <f>IF($C$4="citu pasākumu izmaksas",IF('1a+c+n'!$Q56="C",'1a+c+n'!O56,0))</f>
        <v>0</v>
      </c>
      <c r="P56" s="116">
        <f>IF($C$4="citu pasākumu izmaksas",IF('1a+c+n'!$Q56="C",'1a+c+n'!P56,0))</f>
        <v>0</v>
      </c>
    </row>
    <row r="57" spans="1:16" x14ac:dyDescent="0.2">
      <c r="A57" s="51">
        <f>IF(P57=0,0,IF(COUNTBLANK(P57)=1,0,COUNTA($P$14:P57)))</f>
        <v>0</v>
      </c>
      <c r="B57" s="24">
        <f>IF($C$4="citu pasākumu izmaksas",IF('1a+c+n'!$Q57="C",'1a+c+n'!B57,0))</f>
        <v>0</v>
      </c>
      <c r="C57" s="64">
        <f>IF($C$4="citu pasākumu izmaksas",IF('1a+c+n'!$Q57="C",'1a+c+n'!C57,0))</f>
        <v>0</v>
      </c>
      <c r="D57" s="24">
        <f>IF($C$4="citu pasākumu izmaksas",IF('1a+c+n'!$Q57="C",'1a+c+n'!D57,0))</f>
        <v>0</v>
      </c>
      <c r="E57" s="46"/>
      <c r="F57" s="65"/>
      <c r="G57" s="115"/>
      <c r="H57" s="115">
        <f>IF($C$4="citu pasākumu izmaksas",IF('1a+c+n'!$Q57="C",'1a+c+n'!H57,0))</f>
        <v>0</v>
      </c>
      <c r="I57" s="115"/>
      <c r="J57" s="115"/>
      <c r="K57" s="116">
        <f>IF($C$4="citu pasākumu izmaksas",IF('1a+c+n'!$Q57="C",'1a+c+n'!K57,0))</f>
        <v>0</v>
      </c>
      <c r="L57" s="82">
        <f>IF($C$4="citu pasākumu izmaksas",IF('1a+c+n'!$Q57="C",'1a+c+n'!L57,0))</f>
        <v>0</v>
      </c>
      <c r="M57" s="115">
        <f>IF($C$4="citu pasākumu izmaksas",IF('1a+c+n'!$Q57="C",'1a+c+n'!M57,0))</f>
        <v>0</v>
      </c>
      <c r="N57" s="115">
        <f>IF($C$4="citu pasākumu izmaksas",IF('1a+c+n'!$Q57="C",'1a+c+n'!N57,0))</f>
        <v>0</v>
      </c>
      <c r="O57" s="115">
        <f>IF($C$4="citu pasākumu izmaksas",IF('1a+c+n'!$Q57="C",'1a+c+n'!O57,0))</f>
        <v>0</v>
      </c>
      <c r="P57" s="116">
        <f>IF($C$4="citu pasākumu izmaksas",IF('1a+c+n'!$Q57="C",'1a+c+n'!P57,0))</f>
        <v>0</v>
      </c>
    </row>
    <row r="58" spans="1:16" x14ac:dyDescent="0.2">
      <c r="A58" s="51">
        <f>IF(P58=0,0,IF(COUNTBLANK(P58)=1,0,COUNTA($P$14:P58)))</f>
        <v>0</v>
      </c>
      <c r="B58" s="24">
        <f>IF($C$4="citu pasākumu izmaksas",IF('1a+c+n'!$Q58="C",'1a+c+n'!B58,0))</f>
        <v>0</v>
      </c>
      <c r="C58" s="64">
        <f>IF($C$4="citu pasākumu izmaksas",IF('1a+c+n'!$Q58="C",'1a+c+n'!C58,0))</f>
        <v>0</v>
      </c>
      <c r="D58" s="24">
        <f>IF($C$4="citu pasākumu izmaksas",IF('1a+c+n'!$Q58="C",'1a+c+n'!D58,0))</f>
        <v>0</v>
      </c>
      <c r="E58" s="46"/>
      <c r="F58" s="65"/>
      <c r="G58" s="115"/>
      <c r="H58" s="115">
        <f>IF($C$4="citu pasākumu izmaksas",IF('1a+c+n'!$Q58="C",'1a+c+n'!H58,0))</f>
        <v>0</v>
      </c>
      <c r="I58" s="115"/>
      <c r="J58" s="115"/>
      <c r="K58" s="116">
        <f>IF($C$4="citu pasākumu izmaksas",IF('1a+c+n'!$Q58="C",'1a+c+n'!K58,0))</f>
        <v>0</v>
      </c>
      <c r="L58" s="82">
        <f>IF($C$4="citu pasākumu izmaksas",IF('1a+c+n'!$Q58="C",'1a+c+n'!L58,0))</f>
        <v>0</v>
      </c>
      <c r="M58" s="115">
        <f>IF($C$4="citu pasākumu izmaksas",IF('1a+c+n'!$Q58="C",'1a+c+n'!M58,0))</f>
        <v>0</v>
      </c>
      <c r="N58" s="115">
        <f>IF($C$4="citu pasākumu izmaksas",IF('1a+c+n'!$Q58="C",'1a+c+n'!N58,0))</f>
        <v>0</v>
      </c>
      <c r="O58" s="115">
        <f>IF($C$4="citu pasākumu izmaksas",IF('1a+c+n'!$Q58="C",'1a+c+n'!O58,0))</f>
        <v>0</v>
      </c>
      <c r="P58" s="116">
        <f>IF($C$4="citu pasākumu izmaksas",IF('1a+c+n'!$Q58="C",'1a+c+n'!P58,0))</f>
        <v>0</v>
      </c>
    </row>
    <row r="59" spans="1:16" x14ac:dyDescent="0.2">
      <c r="A59" s="51">
        <f>IF(P59=0,0,IF(COUNTBLANK(P59)=1,0,COUNTA($P$14:P59)))</f>
        <v>0</v>
      </c>
      <c r="B59" s="24">
        <f>IF($C$4="citu pasākumu izmaksas",IF('1a+c+n'!$Q59="C",'1a+c+n'!B59,0))</f>
        <v>0</v>
      </c>
      <c r="C59" s="64">
        <f>IF($C$4="citu pasākumu izmaksas",IF('1a+c+n'!$Q59="C",'1a+c+n'!C59,0))</f>
        <v>0</v>
      </c>
      <c r="D59" s="24">
        <f>IF($C$4="citu pasākumu izmaksas",IF('1a+c+n'!$Q59="C",'1a+c+n'!D59,0))</f>
        <v>0</v>
      </c>
      <c r="E59" s="46"/>
      <c r="F59" s="65"/>
      <c r="G59" s="115"/>
      <c r="H59" s="115">
        <f>IF($C$4="citu pasākumu izmaksas",IF('1a+c+n'!$Q59="C",'1a+c+n'!H59,0))</f>
        <v>0</v>
      </c>
      <c r="I59" s="115"/>
      <c r="J59" s="115"/>
      <c r="K59" s="116">
        <f>IF($C$4="citu pasākumu izmaksas",IF('1a+c+n'!$Q59="C",'1a+c+n'!K59,0))</f>
        <v>0</v>
      </c>
      <c r="L59" s="82">
        <f>IF($C$4="citu pasākumu izmaksas",IF('1a+c+n'!$Q59="C",'1a+c+n'!L59,0))</f>
        <v>0</v>
      </c>
      <c r="M59" s="115">
        <f>IF($C$4="citu pasākumu izmaksas",IF('1a+c+n'!$Q59="C",'1a+c+n'!M59,0))</f>
        <v>0</v>
      </c>
      <c r="N59" s="115">
        <f>IF($C$4="citu pasākumu izmaksas",IF('1a+c+n'!$Q59="C",'1a+c+n'!N59,0))</f>
        <v>0</v>
      </c>
      <c r="O59" s="115">
        <f>IF($C$4="citu pasākumu izmaksas",IF('1a+c+n'!$Q59="C",'1a+c+n'!O59,0))</f>
        <v>0</v>
      </c>
      <c r="P59" s="116">
        <f>IF($C$4="citu pasākumu izmaksas",IF('1a+c+n'!$Q59="C",'1a+c+n'!P59,0))</f>
        <v>0</v>
      </c>
    </row>
    <row r="60" spans="1:16" x14ac:dyDescent="0.2">
      <c r="A60" s="51">
        <f>IF(P60=0,0,IF(COUNTBLANK(P60)=1,0,COUNTA($P$14:P60)))</f>
        <v>0</v>
      </c>
      <c r="B60" s="24">
        <f>IF($C$4="citu pasākumu izmaksas",IF('1a+c+n'!$Q60="C",'1a+c+n'!B60,0))</f>
        <v>0</v>
      </c>
      <c r="C60" s="64">
        <f>IF($C$4="citu pasākumu izmaksas",IF('1a+c+n'!$Q60="C",'1a+c+n'!C60,0))</f>
        <v>0</v>
      </c>
      <c r="D60" s="24">
        <f>IF($C$4="citu pasākumu izmaksas",IF('1a+c+n'!$Q60="C",'1a+c+n'!D60,0))</f>
        <v>0</v>
      </c>
      <c r="E60" s="46"/>
      <c r="F60" s="65"/>
      <c r="G60" s="115"/>
      <c r="H60" s="115">
        <f>IF($C$4="citu pasākumu izmaksas",IF('1a+c+n'!$Q60="C",'1a+c+n'!H60,0))</f>
        <v>0</v>
      </c>
      <c r="I60" s="115"/>
      <c r="J60" s="115"/>
      <c r="K60" s="116">
        <f>IF($C$4="citu pasākumu izmaksas",IF('1a+c+n'!$Q60="C",'1a+c+n'!K60,0))</f>
        <v>0</v>
      </c>
      <c r="L60" s="82">
        <f>IF($C$4="citu pasākumu izmaksas",IF('1a+c+n'!$Q60="C",'1a+c+n'!L60,0))</f>
        <v>0</v>
      </c>
      <c r="M60" s="115">
        <f>IF($C$4="citu pasākumu izmaksas",IF('1a+c+n'!$Q60="C",'1a+c+n'!M60,0))</f>
        <v>0</v>
      </c>
      <c r="N60" s="115">
        <f>IF($C$4="citu pasākumu izmaksas",IF('1a+c+n'!$Q60="C",'1a+c+n'!N60,0))</f>
        <v>0</v>
      </c>
      <c r="O60" s="115">
        <f>IF($C$4="citu pasākumu izmaksas",IF('1a+c+n'!$Q60="C",'1a+c+n'!O60,0))</f>
        <v>0</v>
      </c>
      <c r="P60" s="116">
        <f>IF($C$4="citu pasākumu izmaksas",IF('1a+c+n'!$Q60="C",'1a+c+n'!P60,0))</f>
        <v>0</v>
      </c>
    </row>
    <row r="61" spans="1:16" x14ac:dyDescent="0.2">
      <c r="A61" s="51">
        <f>IF(P61=0,0,IF(COUNTBLANK(P61)=1,0,COUNTA($P$14:P61)))</f>
        <v>0</v>
      </c>
      <c r="B61" s="24">
        <f>IF($C$4="citu pasākumu izmaksas",IF('1a+c+n'!$Q61="C",'1a+c+n'!B61,0))</f>
        <v>0</v>
      </c>
      <c r="C61" s="64">
        <f>IF($C$4="citu pasākumu izmaksas",IF('1a+c+n'!$Q61="C",'1a+c+n'!C61,0))</f>
        <v>0</v>
      </c>
      <c r="D61" s="24">
        <f>IF($C$4="citu pasākumu izmaksas",IF('1a+c+n'!$Q61="C",'1a+c+n'!D61,0))</f>
        <v>0</v>
      </c>
      <c r="E61" s="46"/>
      <c r="F61" s="65"/>
      <c r="G61" s="115"/>
      <c r="H61" s="115">
        <f>IF($C$4="citu pasākumu izmaksas",IF('1a+c+n'!$Q61="C",'1a+c+n'!H61,0))</f>
        <v>0</v>
      </c>
      <c r="I61" s="115"/>
      <c r="J61" s="115"/>
      <c r="K61" s="116">
        <f>IF($C$4="citu pasākumu izmaksas",IF('1a+c+n'!$Q61="C",'1a+c+n'!K61,0))</f>
        <v>0</v>
      </c>
      <c r="L61" s="82">
        <f>IF($C$4="citu pasākumu izmaksas",IF('1a+c+n'!$Q61="C",'1a+c+n'!L61,0))</f>
        <v>0</v>
      </c>
      <c r="M61" s="115">
        <f>IF($C$4="citu pasākumu izmaksas",IF('1a+c+n'!$Q61="C",'1a+c+n'!M61,0))</f>
        <v>0</v>
      </c>
      <c r="N61" s="115">
        <f>IF($C$4="citu pasākumu izmaksas",IF('1a+c+n'!$Q61="C",'1a+c+n'!N61,0))</f>
        <v>0</v>
      </c>
      <c r="O61" s="115">
        <f>IF($C$4="citu pasākumu izmaksas",IF('1a+c+n'!$Q61="C",'1a+c+n'!O61,0))</f>
        <v>0</v>
      </c>
      <c r="P61" s="116">
        <f>IF($C$4="citu pasākumu izmaksas",IF('1a+c+n'!$Q61="C",'1a+c+n'!P61,0))</f>
        <v>0</v>
      </c>
    </row>
    <row r="62" spans="1:16" x14ac:dyDescent="0.2">
      <c r="A62" s="51">
        <f>IF(P62=0,0,IF(COUNTBLANK(P62)=1,0,COUNTA($P$14:P62)))</f>
        <v>0</v>
      </c>
      <c r="B62" s="24">
        <f>IF($C$4="citu pasākumu izmaksas",IF('1a+c+n'!$Q62="C",'1a+c+n'!B62,0))</f>
        <v>0</v>
      </c>
      <c r="C62" s="64">
        <f>IF($C$4="citu pasākumu izmaksas",IF('1a+c+n'!$Q62="C",'1a+c+n'!C62,0))</f>
        <v>0</v>
      </c>
      <c r="D62" s="24">
        <f>IF($C$4="citu pasākumu izmaksas",IF('1a+c+n'!$Q62="C",'1a+c+n'!D62,0))</f>
        <v>0</v>
      </c>
      <c r="E62" s="46"/>
      <c r="F62" s="65"/>
      <c r="G62" s="115"/>
      <c r="H62" s="115">
        <f>IF($C$4="citu pasākumu izmaksas",IF('1a+c+n'!$Q62="C",'1a+c+n'!H62,0))</f>
        <v>0</v>
      </c>
      <c r="I62" s="115"/>
      <c r="J62" s="115"/>
      <c r="K62" s="116">
        <f>IF($C$4="citu pasākumu izmaksas",IF('1a+c+n'!$Q62="C",'1a+c+n'!K62,0))</f>
        <v>0</v>
      </c>
      <c r="L62" s="82">
        <f>IF($C$4="citu pasākumu izmaksas",IF('1a+c+n'!$Q62="C",'1a+c+n'!L62,0))</f>
        <v>0</v>
      </c>
      <c r="M62" s="115">
        <f>IF($C$4="citu pasākumu izmaksas",IF('1a+c+n'!$Q62="C",'1a+c+n'!M62,0))</f>
        <v>0</v>
      </c>
      <c r="N62" s="115">
        <f>IF($C$4="citu pasākumu izmaksas",IF('1a+c+n'!$Q62="C",'1a+c+n'!N62,0))</f>
        <v>0</v>
      </c>
      <c r="O62" s="115">
        <f>IF($C$4="citu pasākumu izmaksas",IF('1a+c+n'!$Q62="C",'1a+c+n'!O62,0))</f>
        <v>0</v>
      </c>
      <c r="P62" s="116">
        <f>IF($C$4="citu pasākumu izmaksas",IF('1a+c+n'!$Q62="C",'1a+c+n'!P62,0))</f>
        <v>0</v>
      </c>
    </row>
    <row r="63" spans="1:16" x14ac:dyDescent="0.2">
      <c r="A63" s="51">
        <f>IF(P63=0,0,IF(COUNTBLANK(P63)=1,0,COUNTA($P$14:P63)))</f>
        <v>0</v>
      </c>
      <c r="B63" s="24">
        <f>IF($C$4="citu pasākumu izmaksas",IF('1a+c+n'!$Q63="C",'1a+c+n'!B63,0))</f>
        <v>0</v>
      </c>
      <c r="C63" s="64">
        <f>IF($C$4="citu pasākumu izmaksas",IF('1a+c+n'!$Q63="C",'1a+c+n'!C63,0))</f>
        <v>0</v>
      </c>
      <c r="D63" s="24">
        <f>IF($C$4="citu pasākumu izmaksas",IF('1a+c+n'!$Q63="C",'1a+c+n'!D63,0))</f>
        <v>0</v>
      </c>
      <c r="E63" s="46"/>
      <c r="F63" s="65"/>
      <c r="G63" s="115"/>
      <c r="H63" s="115">
        <f>IF($C$4="citu pasākumu izmaksas",IF('1a+c+n'!$Q63="C",'1a+c+n'!H63,0))</f>
        <v>0</v>
      </c>
      <c r="I63" s="115"/>
      <c r="J63" s="115"/>
      <c r="K63" s="116">
        <f>IF($C$4="citu pasākumu izmaksas",IF('1a+c+n'!$Q63="C",'1a+c+n'!K63,0))</f>
        <v>0</v>
      </c>
      <c r="L63" s="82">
        <f>IF($C$4="citu pasākumu izmaksas",IF('1a+c+n'!$Q63="C",'1a+c+n'!L63,0))</f>
        <v>0</v>
      </c>
      <c r="M63" s="115">
        <f>IF($C$4="citu pasākumu izmaksas",IF('1a+c+n'!$Q63="C",'1a+c+n'!M63,0))</f>
        <v>0</v>
      </c>
      <c r="N63" s="115">
        <f>IF($C$4="citu pasākumu izmaksas",IF('1a+c+n'!$Q63="C",'1a+c+n'!N63,0))</f>
        <v>0</v>
      </c>
      <c r="O63" s="115">
        <f>IF($C$4="citu pasākumu izmaksas",IF('1a+c+n'!$Q63="C",'1a+c+n'!O63,0))</f>
        <v>0</v>
      </c>
      <c r="P63" s="116">
        <f>IF($C$4="citu pasākumu izmaksas",IF('1a+c+n'!$Q63="C",'1a+c+n'!P63,0))</f>
        <v>0</v>
      </c>
    </row>
    <row r="64" spans="1:16" x14ac:dyDescent="0.2">
      <c r="A64" s="51">
        <f>IF(P64=0,0,IF(COUNTBLANK(P64)=1,0,COUNTA($P$14:P64)))</f>
        <v>0</v>
      </c>
      <c r="B64" s="24">
        <f>IF($C$4="citu pasākumu izmaksas",IF('1a+c+n'!$Q64="C",'1a+c+n'!B64,0))</f>
        <v>0</v>
      </c>
      <c r="C64" s="64">
        <f>IF($C$4="citu pasākumu izmaksas",IF('1a+c+n'!$Q64="C",'1a+c+n'!C64,0))</f>
        <v>0</v>
      </c>
      <c r="D64" s="24">
        <f>IF($C$4="citu pasākumu izmaksas",IF('1a+c+n'!$Q64="C",'1a+c+n'!D64,0))</f>
        <v>0</v>
      </c>
      <c r="E64" s="46"/>
      <c r="F64" s="65"/>
      <c r="G64" s="115"/>
      <c r="H64" s="115">
        <f>IF($C$4="citu pasākumu izmaksas",IF('1a+c+n'!$Q64="C",'1a+c+n'!H64,0))</f>
        <v>0</v>
      </c>
      <c r="I64" s="115"/>
      <c r="J64" s="115"/>
      <c r="K64" s="116">
        <f>IF($C$4="citu pasākumu izmaksas",IF('1a+c+n'!$Q64="C",'1a+c+n'!K64,0))</f>
        <v>0</v>
      </c>
      <c r="L64" s="82">
        <f>IF($C$4="citu pasākumu izmaksas",IF('1a+c+n'!$Q64="C",'1a+c+n'!L64,0))</f>
        <v>0</v>
      </c>
      <c r="M64" s="115">
        <f>IF($C$4="citu pasākumu izmaksas",IF('1a+c+n'!$Q64="C",'1a+c+n'!M64,0))</f>
        <v>0</v>
      </c>
      <c r="N64" s="115">
        <f>IF($C$4="citu pasākumu izmaksas",IF('1a+c+n'!$Q64="C",'1a+c+n'!N64,0))</f>
        <v>0</v>
      </c>
      <c r="O64" s="115">
        <f>IF($C$4="citu pasākumu izmaksas",IF('1a+c+n'!$Q64="C",'1a+c+n'!O64,0))</f>
        <v>0</v>
      </c>
      <c r="P64" s="116">
        <f>IF($C$4="citu pasākumu izmaksas",IF('1a+c+n'!$Q64="C",'1a+c+n'!P64,0))</f>
        <v>0</v>
      </c>
    </row>
    <row r="65" spans="1:16" x14ac:dyDescent="0.2">
      <c r="A65" s="51">
        <f>IF(P65=0,0,IF(COUNTBLANK(P65)=1,0,COUNTA($P$14:P65)))</f>
        <v>0</v>
      </c>
      <c r="B65" s="24">
        <f>IF($C$4="citu pasākumu izmaksas",IF('1a+c+n'!$Q65="C",'1a+c+n'!B65,0))</f>
        <v>0</v>
      </c>
      <c r="C65" s="64">
        <f>IF($C$4="citu pasākumu izmaksas",IF('1a+c+n'!$Q65="C",'1a+c+n'!C65,0))</f>
        <v>0</v>
      </c>
      <c r="D65" s="24">
        <f>IF($C$4="citu pasākumu izmaksas",IF('1a+c+n'!$Q65="C",'1a+c+n'!D65,0))</f>
        <v>0</v>
      </c>
      <c r="E65" s="46"/>
      <c r="F65" s="65"/>
      <c r="G65" s="115"/>
      <c r="H65" s="115">
        <f>IF($C$4="citu pasākumu izmaksas",IF('1a+c+n'!$Q65="C",'1a+c+n'!H65,0))</f>
        <v>0</v>
      </c>
      <c r="I65" s="115"/>
      <c r="J65" s="115"/>
      <c r="K65" s="116">
        <f>IF($C$4="citu pasākumu izmaksas",IF('1a+c+n'!$Q65="C",'1a+c+n'!K65,0))</f>
        <v>0</v>
      </c>
      <c r="L65" s="82">
        <f>IF($C$4="citu pasākumu izmaksas",IF('1a+c+n'!$Q65="C",'1a+c+n'!L65,0))</f>
        <v>0</v>
      </c>
      <c r="M65" s="115">
        <f>IF($C$4="citu pasākumu izmaksas",IF('1a+c+n'!$Q65="C",'1a+c+n'!M65,0))</f>
        <v>0</v>
      </c>
      <c r="N65" s="115">
        <f>IF($C$4="citu pasākumu izmaksas",IF('1a+c+n'!$Q65="C",'1a+c+n'!N65,0))</f>
        <v>0</v>
      </c>
      <c r="O65" s="115">
        <f>IF($C$4="citu pasākumu izmaksas",IF('1a+c+n'!$Q65="C",'1a+c+n'!O65,0))</f>
        <v>0</v>
      </c>
      <c r="P65" s="116">
        <f>IF($C$4="citu pasākumu izmaksas",IF('1a+c+n'!$Q65="C",'1a+c+n'!P65,0))</f>
        <v>0</v>
      </c>
    </row>
    <row r="66" spans="1:16" x14ac:dyDescent="0.2">
      <c r="A66" s="51">
        <f>IF(P66=0,0,IF(COUNTBLANK(P66)=1,0,COUNTA($P$14:P66)))</f>
        <v>0</v>
      </c>
      <c r="B66" s="24">
        <f>IF($C$4="citu pasākumu izmaksas",IF('1a+c+n'!$Q66="C",'1a+c+n'!B66,0))</f>
        <v>0</v>
      </c>
      <c r="C66" s="64">
        <f>IF($C$4="citu pasākumu izmaksas",IF('1a+c+n'!$Q66="C",'1a+c+n'!C66,0))</f>
        <v>0</v>
      </c>
      <c r="D66" s="24">
        <f>IF($C$4="citu pasākumu izmaksas",IF('1a+c+n'!$Q66="C",'1a+c+n'!D66,0))</f>
        <v>0</v>
      </c>
      <c r="E66" s="46"/>
      <c r="F66" s="65"/>
      <c r="G66" s="115"/>
      <c r="H66" s="115">
        <f>IF($C$4="citu pasākumu izmaksas",IF('1a+c+n'!$Q66="C",'1a+c+n'!H66,0))</f>
        <v>0</v>
      </c>
      <c r="I66" s="115"/>
      <c r="J66" s="115"/>
      <c r="K66" s="116">
        <f>IF($C$4="citu pasākumu izmaksas",IF('1a+c+n'!$Q66="C",'1a+c+n'!K66,0))</f>
        <v>0</v>
      </c>
      <c r="L66" s="82">
        <f>IF($C$4="citu pasākumu izmaksas",IF('1a+c+n'!$Q66="C",'1a+c+n'!L66,0))</f>
        <v>0</v>
      </c>
      <c r="M66" s="115">
        <f>IF($C$4="citu pasākumu izmaksas",IF('1a+c+n'!$Q66="C",'1a+c+n'!M66,0))</f>
        <v>0</v>
      </c>
      <c r="N66" s="115">
        <f>IF($C$4="citu pasākumu izmaksas",IF('1a+c+n'!$Q66="C",'1a+c+n'!N66,0))</f>
        <v>0</v>
      </c>
      <c r="O66" s="115">
        <f>IF($C$4="citu pasākumu izmaksas",IF('1a+c+n'!$Q66="C",'1a+c+n'!O66,0))</f>
        <v>0</v>
      </c>
      <c r="P66" s="116">
        <f>IF($C$4="citu pasākumu izmaksas",IF('1a+c+n'!$Q66="C",'1a+c+n'!P66,0))</f>
        <v>0</v>
      </c>
    </row>
    <row r="67" spans="1:16" x14ac:dyDescent="0.2">
      <c r="A67" s="51">
        <f>IF(P67=0,0,IF(COUNTBLANK(P67)=1,0,COUNTA($P$14:P67)))</f>
        <v>0</v>
      </c>
      <c r="B67" s="24">
        <f>IF($C$4="citu pasākumu izmaksas",IF('1a+c+n'!$Q67="C",'1a+c+n'!B67,0))</f>
        <v>0</v>
      </c>
      <c r="C67" s="64">
        <f>IF($C$4="citu pasākumu izmaksas",IF('1a+c+n'!$Q67="C",'1a+c+n'!C67,0))</f>
        <v>0</v>
      </c>
      <c r="D67" s="24">
        <f>IF($C$4="citu pasākumu izmaksas",IF('1a+c+n'!$Q67="C",'1a+c+n'!D67,0))</f>
        <v>0</v>
      </c>
      <c r="E67" s="46"/>
      <c r="F67" s="65"/>
      <c r="G67" s="115"/>
      <c r="H67" s="115">
        <f>IF($C$4="citu pasākumu izmaksas",IF('1a+c+n'!$Q67="C",'1a+c+n'!H67,0))</f>
        <v>0</v>
      </c>
      <c r="I67" s="115"/>
      <c r="J67" s="115"/>
      <c r="K67" s="116">
        <f>IF($C$4="citu pasākumu izmaksas",IF('1a+c+n'!$Q67="C",'1a+c+n'!K67,0))</f>
        <v>0</v>
      </c>
      <c r="L67" s="82">
        <f>IF($C$4="citu pasākumu izmaksas",IF('1a+c+n'!$Q67="C",'1a+c+n'!L67,0))</f>
        <v>0</v>
      </c>
      <c r="M67" s="115">
        <f>IF($C$4="citu pasākumu izmaksas",IF('1a+c+n'!$Q67="C",'1a+c+n'!M67,0))</f>
        <v>0</v>
      </c>
      <c r="N67" s="115">
        <f>IF($C$4="citu pasākumu izmaksas",IF('1a+c+n'!$Q67="C",'1a+c+n'!N67,0))</f>
        <v>0</v>
      </c>
      <c r="O67" s="115">
        <f>IF($C$4="citu pasākumu izmaksas",IF('1a+c+n'!$Q67="C",'1a+c+n'!O67,0))</f>
        <v>0</v>
      </c>
      <c r="P67" s="116">
        <f>IF($C$4="citu pasākumu izmaksas",IF('1a+c+n'!$Q67="C",'1a+c+n'!P67,0))</f>
        <v>0</v>
      </c>
    </row>
    <row r="68" spans="1:16" x14ac:dyDescent="0.2">
      <c r="A68" s="51">
        <f>IF(P68=0,0,IF(COUNTBLANK(P68)=1,0,COUNTA($P$14:P68)))</f>
        <v>0</v>
      </c>
      <c r="B68" s="24">
        <f>IF($C$4="citu pasākumu izmaksas",IF('1a+c+n'!$Q68="C",'1a+c+n'!B68,0))</f>
        <v>0</v>
      </c>
      <c r="C68" s="64">
        <f>IF($C$4="citu pasākumu izmaksas",IF('1a+c+n'!$Q68="C",'1a+c+n'!C68,0))</f>
        <v>0</v>
      </c>
      <c r="D68" s="24">
        <f>IF($C$4="citu pasākumu izmaksas",IF('1a+c+n'!$Q68="C",'1a+c+n'!D68,0))</f>
        <v>0</v>
      </c>
      <c r="E68" s="46"/>
      <c r="F68" s="65"/>
      <c r="G68" s="115"/>
      <c r="H68" s="115">
        <f>IF($C$4="citu pasākumu izmaksas",IF('1a+c+n'!$Q68="C",'1a+c+n'!H68,0))</f>
        <v>0</v>
      </c>
      <c r="I68" s="115"/>
      <c r="J68" s="115"/>
      <c r="K68" s="116">
        <f>IF($C$4="citu pasākumu izmaksas",IF('1a+c+n'!$Q68="C",'1a+c+n'!K68,0))</f>
        <v>0</v>
      </c>
      <c r="L68" s="82">
        <f>IF($C$4="citu pasākumu izmaksas",IF('1a+c+n'!$Q68="C",'1a+c+n'!L68,0))</f>
        <v>0</v>
      </c>
      <c r="M68" s="115">
        <f>IF($C$4="citu pasākumu izmaksas",IF('1a+c+n'!$Q68="C",'1a+c+n'!M68,0))</f>
        <v>0</v>
      </c>
      <c r="N68" s="115">
        <f>IF($C$4="citu pasākumu izmaksas",IF('1a+c+n'!$Q68="C",'1a+c+n'!N68,0))</f>
        <v>0</v>
      </c>
      <c r="O68" s="115">
        <f>IF($C$4="citu pasākumu izmaksas",IF('1a+c+n'!$Q68="C",'1a+c+n'!O68,0))</f>
        <v>0</v>
      </c>
      <c r="P68" s="116">
        <f>IF($C$4="citu pasākumu izmaksas",IF('1a+c+n'!$Q68="C",'1a+c+n'!P68,0))</f>
        <v>0</v>
      </c>
    </row>
    <row r="69" spans="1:16" x14ac:dyDescent="0.2">
      <c r="A69" s="51">
        <f>IF(P69=0,0,IF(COUNTBLANK(P69)=1,0,COUNTA($P$14:P69)))</f>
        <v>0</v>
      </c>
      <c r="B69" s="24">
        <f>IF($C$4="citu pasākumu izmaksas",IF('1a+c+n'!$Q69="C",'1a+c+n'!B69,0))</f>
        <v>0</v>
      </c>
      <c r="C69" s="64">
        <f>IF($C$4="citu pasākumu izmaksas",IF('1a+c+n'!$Q69="C",'1a+c+n'!C69,0))</f>
        <v>0</v>
      </c>
      <c r="D69" s="24">
        <f>IF($C$4="citu pasākumu izmaksas",IF('1a+c+n'!$Q69="C",'1a+c+n'!D69,0))</f>
        <v>0</v>
      </c>
      <c r="E69" s="46"/>
      <c r="F69" s="65"/>
      <c r="G69" s="115"/>
      <c r="H69" s="115">
        <f>IF($C$4="citu pasākumu izmaksas",IF('1a+c+n'!$Q69="C",'1a+c+n'!H69,0))</f>
        <v>0</v>
      </c>
      <c r="I69" s="115"/>
      <c r="J69" s="115"/>
      <c r="K69" s="116">
        <f>IF($C$4="citu pasākumu izmaksas",IF('1a+c+n'!$Q69="C",'1a+c+n'!K69,0))</f>
        <v>0</v>
      </c>
      <c r="L69" s="82">
        <f>IF($C$4="citu pasākumu izmaksas",IF('1a+c+n'!$Q69="C",'1a+c+n'!L69,0))</f>
        <v>0</v>
      </c>
      <c r="M69" s="115">
        <f>IF($C$4="citu pasākumu izmaksas",IF('1a+c+n'!$Q69="C",'1a+c+n'!M69,0))</f>
        <v>0</v>
      </c>
      <c r="N69" s="115">
        <f>IF($C$4="citu pasākumu izmaksas",IF('1a+c+n'!$Q69="C",'1a+c+n'!N69,0))</f>
        <v>0</v>
      </c>
      <c r="O69" s="115">
        <f>IF($C$4="citu pasākumu izmaksas",IF('1a+c+n'!$Q69="C",'1a+c+n'!O69,0))</f>
        <v>0</v>
      </c>
      <c r="P69" s="116">
        <f>IF($C$4="citu pasākumu izmaksas",IF('1a+c+n'!$Q69="C",'1a+c+n'!P69,0))</f>
        <v>0</v>
      </c>
    </row>
    <row r="70" spans="1:16" x14ac:dyDescent="0.2">
      <c r="A70" s="51">
        <f>IF(P70=0,0,IF(COUNTBLANK(P70)=1,0,COUNTA($P$14:P70)))</f>
        <v>0</v>
      </c>
      <c r="B70" s="24">
        <f>IF($C$4="citu pasākumu izmaksas",IF('1a+c+n'!$Q70="C",'1a+c+n'!B70,0))</f>
        <v>0</v>
      </c>
      <c r="C70" s="64">
        <f>IF($C$4="citu pasākumu izmaksas",IF('1a+c+n'!$Q70="C",'1a+c+n'!C70,0))</f>
        <v>0</v>
      </c>
      <c r="D70" s="24">
        <f>IF($C$4="citu pasākumu izmaksas",IF('1a+c+n'!$Q70="C",'1a+c+n'!D70,0))</f>
        <v>0</v>
      </c>
      <c r="E70" s="46"/>
      <c r="F70" s="65"/>
      <c r="G70" s="115"/>
      <c r="H70" s="115">
        <f>IF($C$4="citu pasākumu izmaksas",IF('1a+c+n'!$Q70="C",'1a+c+n'!H70,0))</f>
        <v>0</v>
      </c>
      <c r="I70" s="115"/>
      <c r="J70" s="115"/>
      <c r="K70" s="116">
        <f>IF($C$4="citu pasākumu izmaksas",IF('1a+c+n'!$Q70="C",'1a+c+n'!K70,0))</f>
        <v>0</v>
      </c>
      <c r="L70" s="82">
        <f>IF($C$4="citu pasākumu izmaksas",IF('1a+c+n'!$Q70="C",'1a+c+n'!L70,0))</f>
        <v>0</v>
      </c>
      <c r="M70" s="115">
        <f>IF($C$4="citu pasākumu izmaksas",IF('1a+c+n'!$Q70="C",'1a+c+n'!M70,0))</f>
        <v>0</v>
      </c>
      <c r="N70" s="115">
        <f>IF($C$4="citu pasākumu izmaksas",IF('1a+c+n'!$Q70="C",'1a+c+n'!N70,0))</f>
        <v>0</v>
      </c>
      <c r="O70" s="115">
        <f>IF($C$4="citu pasākumu izmaksas",IF('1a+c+n'!$Q70="C",'1a+c+n'!O70,0))</f>
        <v>0</v>
      </c>
      <c r="P70" s="116">
        <f>IF($C$4="citu pasākumu izmaksas",IF('1a+c+n'!$Q70="C",'1a+c+n'!P70,0))</f>
        <v>0</v>
      </c>
    </row>
    <row r="71" spans="1:16" x14ac:dyDescent="0.2">
      <c r="A71" s="51">
        <f>IF(P71=0,0,IF(COUNTBLANK(P71)=1,0,COUNTA($P$14:P71)))</f>
        <v>0</v>
      </c>
      <c r="B71" s="24">
        <f>IF($C$4="citu pasākumu izmaksas",IF('1a+c+n'!$Q71="C",'1a+c+n'!B71,0))</f>
        <v>0</v>
      </c>
      <c r="C71" s="64">
        <f>IF($C$4="citu pasākumu izmaksas",IF('1a+c+n'!$Q71="C",'1a+c+n'!C71,0))</f>
        <v>0</v>
      </c>
      <c r="D71" s="24">
        <f>IF($C$4="citu pasākumu izmaksas",IF('1a+c+n'!$Q71="C",'1a+c+n'!D71,0))</f>
        <v>0</v>
      </c>
      <c r="E71" s="46"/>
      <c r="F71" s="65"/>
      <c r="G71" s="115"/>
      <c r="H71" s="115">
        <f>IF($C$4="citu pasākumu izmaksas",IF('1a+c+n'!$Q71="C",'1a+c+n'!H71,0))</f>
        <v>0</v>
      </c>
      <c r="I71" s="115"/>
      <c r="J71" s="115"/>
      <c r="K71" s="116">
        <f>IF($C$4="citu pasākumu izmaksas",IF('1a+c+n'!$Q71="C",'1a+c+n'!K71,0))</f>
        <v>0</v>
      </c>
      <c r="L71" s="82">
        <f>IF($C$4="citu pasākumu izmaksas",IF('1a+c+n'!$Q71="C",'1a+c+n'!L71,0))</f>
        <v>0</v>
      </c>
      <c r="M71" s="115">
        <f>IF($C$4="citu pasākumu izmaksas",IF('1a+c+n'!$Q71="C",'1a+c+n'!M71,0))</f>
        <v>0</v>
      </c>
      <c r="N71" s="115">
        <f>IF($C$4="citu pasākumu izmaksas",IF('1a+c+n'!$Q71="C",'1a+c+n'!N71,0))</f>
        <v>0</v>
      </c>
      <c r="O71" s="115">
        <f>IF($C$4="citu pasākumu izmaksas",IF('1a+c+n'!$Q71="C",'1a+c+n'!O71,0))</f>
        <v>0</v>
      </c>
      <c r="P71" s="116">
        <f>IF($C$4="citu pasākumu izmaksas",IF('1a+c+n'!$Q71="C",'1a+c+n'!P71,0))</f>
        <v>0</v>
      </c>
    </row>
    <row r="72" spans="1:16" x14ac:dyDescent="0.2">
      <c r="A72" s="51">
        <f>IF(P72=0,0,IF(COUNTBLANK(P72)=1,0,COUNTA($P$14:P72)))</f>
        <v>0</v>
      </c>
      <c r="B72" s="24">
        <f>IF($C$4="citu pasākumu izmaksas",IF('1a+c+n'!$Q72="C",'1a+c+n'!B72,0))</f>
        <v>0</v>
      </c>
      <c r="C72" s="64">
        <f>IF($C$4="citu pasākumu izmaksas",IF('1a+c+n'!$Q72="C",'1a+c+n'!C72,0))</f>
        <v>0</v>
      </c>
      <c r="D72" s="24">
        <f>IF($C$4="citu pasākumu izmaksas",IF('1a+c+n'!$Q72="C",'1a+c+n'!D72,0))</f>
        <v>0</v>
      </c>
      <c r="E72" s="46"/>
      <c r="F72" s="65"/>
      <c r="G72" s="115"/>
      <c r="H72" s="115">
        <f>IF($C$4="citu pasākumu izmaksas",IF('1a+c+n'!$Q72="C",'1a+c+n'!H72,0))</f>
        <v>0</v>
      </c>
      <c r="I72" s="115"/>
      <c r="J72" s="115"/>
      <c r="K72" s="116">
        <f>IF($C$4="citu pasākumu izmaksas",IF('1a+c+n'!$Q72="C",'1a+c+n'!K72,0))</f>
        <v>0</v>
      </c>
      <c r="L72" s="82">
        <f>IF($C$4="citu pasākumu izmaksas",IF('1a+c+n'!$Q72="C",'1a+c+n'!L72,0))</f>
        <v>0</v>
      </c>
      <c r="M72" s="115">
        <f>IF($C$4="citu pasākumu izmaksas",IF('1a+c+n'!$Q72="C",'1a+c+n'!M72,0))</f>
        <v>0</v>
      </c>
      <c r="N72" s="115">
        <f>IF($C$4="citu pasākumu izmaksas",IF('1a+c+n'!$Q72="C",'1a+c+n'!N72,0))</f>
        <v>0</v>
      </c>
      <c r="O72" s="115">
        <f>IF($C$4="citu pasākumu izmaksas",IF('1a+c+n'!$Q72="C",'1a+c+n'!O72,0))</f>
        <v>0</v>
      </c>
      <c r="P72" s="116">
        <f>IF($C$4="citu pasākumu izmaksas",IF('1a+c+n'!$Q72="C",'1a+c+n'!P72,0))</f>
        <v>0</v>
      </c>
    </row>
    <row r="73" spans="1:16" x14ac:dyDescent="0.2">
      <c r="A73" s="51">
        <f>IF(P73=0,0,IF(COUNTBLANK(P73)=1,0,COUNTA($P$14:P73)))</f>
        <v>0</v>
      </c>
      <c r="B73" s="24">
        <f>IF($C$4="citu pasākumu izmaksas",IF('1a+c+n'!$Q73="C",'1a+c+n'!B73,0))</f>
        <v>0</v>
      </c>
      <c r="C73" s="64">
        <f>IF($C$4="citu pasākumu izmaksas",IF('1a+c+n'!$Q73="C",'1a+c+n'!C73,0))</f>
        <v>0</v>
      </c>
      <c r="D73" s="24">
        <f>IF($C$4="citu pasākumu izmaksas",IF('1a+c+n'!$Q73="C",'1a+c+n'!D73,0))</f>
        <v>0</v>
      </c>
      <c r="E73" s="46"/>
      <c r="F73" s="65"/>
      <c r="G73" s="115"/>
      <c r="H73" s="115">
        <f>IF($C$4="citu pasākumu izmaksas",IF('1a+c+n'!$Q73="C",'1a+c+n'!H73,0))</f>
        <v>0</v>
      </c>
      <c r="I73" s="115"/>
      <c r="J73" s="115"/>
      <c r="K73" s="116">
        <f>IF($C$4="citu pasākumu izmaksas",IF('1a+c+n'!$Q73="C",'1a+c+n'!K73,0))</f>
        <v>0</v>
      </c>
      <c r="L73" s="82">
        <f>IF($C$4="citu pasākumu izmaksas",IF('1a+c+n'!$Q73="C",'1a+c+n'!L73,0))</f>
        <v>0</v>
      </c>
      <c r="M73" s="115">
        <f>IF($C$4="citu pasākumu izmaksas",IF('1a+c+n'!$Q73="C",'1a+c+n'!M73,0))</f>
        <v>0</v>
      </c>
      <c r="N73" s="115">
        <f>IF($C$4="citu pasākumu izmaksas",IF('1a+c+n'!$Q73="C",'1a+c+n'!N73,0))</f>
        <v>0</v>
      </c>
      <c r="O73" s="115">
        <f>IF($C$4="citu pasākumu izmaksas",IF('1a+c+n'!$Q73="C",'1a+c+n'!O73,0))</f>
        <v>0</v>
      </c>
      <c r="P73" s="116">
        <f>IF($C$4="citu pasākumu izmaksas",IF('1a+c+n'!$Q73="C",'1a+c+n'!P73,0))</f>
        <v>0</v>
      </c>
    </row>
    <row r="74" spans="1:16" x14ac:dyDescent="0.2">
      <c r="A74" s="51">
        <f>IF(P74=0,0,IF(COUNTBLANK(P74)=1,0,COUNTA($P$14:P74)))</f>
        <v>0</v>
      </c>
      <c r="B74" s="24">
        <f>IF($C$4="citu pasākumu izmaksas",IF('1a+c+n'!$Q74="C",'1a+c+n'!B74,0))</f>
        <v>0</v>
      </c>
      <c r="C74" s="64">
        <f>IF($C$4="citu pasākumu izmaksas",IF('1a+c+n'!$Q74="C",'1a+c+n'!C74,0))</f>
        <v>0</v>
      </c>
      <c r="D74" s="24">
        <f>IF($C$4="citu pasākumu izmaksas",IF('1a+c+n'!$Q74="C",'1a+c+n'!D74,0))</f>
        <v>0</v>
      </c>
      <c r="E74" s="46"/>
      <c r="F74" s="65"/>
      <c r="G74" s="115"/>
      <c r="H74" s="115">
        <f>IF($C$4="citu pasākumu izmaksas",IF('1a+c+n'!$Q74="C",'1a+c+n'!H74,0))</f>
        <v>0</v>
      </c>
      <c r="I74" s="115"/>
      <c r="J74" s="115"/>
      <c r="K74" s="116">
        <f>IF($C$4="citu pasākumu izmaksas",IF('1a+c+n'!$Q74="C",'1a+c+n'!K74,0))</f>
        <v>0</v>
      </c>
      <c r="L74" s="82">
        <f>IF($C$4="citu pasākumu izmaksas",IF('1a+c+n'!$Q74="C",'1a+c+n'!L74,0))</f>
        <v>0</v>
      </c>
      <c r="M74" s="115">
        <f>IF($C$4="citu pasākumu izmaksas",IF('1a+c+n'!$Q74="C",'1a+c+n'!M74,0))</f>
        <v>0</v>
      </c>
      <c r="N74" s="115">
        <f>IF($C$4="citu pasākumu izmaksas",IF('1a+c+n'!$Q74="C",'1a+c+n'!N74,0))</f>
        <v>0</v>
      </c>
      <c r="O74" s="115">
        <f>IF($C$4="citu pasākumu izmaksas",IF('1a+c+n'!$Q74="C",'1a+c+n'!O74,0))</f>
        <v>0</v>
      </c>
      <c r="P74" s="116">
        <f>IF($C$4="citu pasākumu izmaksas",IF('1a+c+n'!$Q74="C",'1a+c+n'!P74,0))</f>
        <v>0</v>
      </c>
    </row>
    <row r="75" spans="1:16" x14ac:dyDescent="0.2">
      <c r="A75" s="51">
        <f>IF(P75=0,0,IF(COUNTBLANK(P75)=1,0,COUNTA($P$14:P75)))</f>
        <v>0</v>
      </c>
      <c r="B75" s="24">
        <f>IF($C$4="citu pasākumu izmaksas",IF('1a+c+n'!$Q75="C",'1a+c+n'!B75,0))</f>
        <v>0</v>
      </c>
      <c r="C75" s="64">
        <f>IF($C$4="citu pasākumu izmaksas",IF('1a+c+n'!$Q75="C",'1a+c+n'!C75,0))</f>
        <v>0</v>
      </c>
      <c r="D75" s="24">
        <f>IF($C$4="citu pasākumu izmaksas",IF('1a+c+n'!$Q75="C",'1a+c+n'!D75,0))</f>
        <v>0</v>
      </c>
      <c r="E75" s="46"/>
      <c r="F75" s="65"/>
      <c r="G75" s="115"/>
      <c r="H75" s="115">
        <f>IF($C$4="citu pasākumu izmaksas",IF('1a+c+n'!$Q75="C",'1a+c+n'!H75,0))</f>
        <v>0</v>
      </c>
      <c r="I75" s="115"/>
      <c r="J75" s="115"/>
      <c r="K75" s="116">
        <f>IF($C$4="citu pasākumu izmaksas",IF('1a+c+n'!$Q75="C",'1a+c+n'!K75,0))</f>
        <v>0</v>
      </c>
      <c r="L75" s="82">
        <f>IF($C$4="citu pasākumu izmaksas",IF('1a+c+n'!$Q75="C",'1a+c+n'!L75,0))</f>
        <v>0</v>
      </c>
      <c r="M75" s="115">
        <f>IF($C$4="citu pasākumu izmaksas",IF('1a+c+n'!$Q75="C",'1a+c+n'!M75,0))</f>
        <v>0</v>
      </c>
      <c r="N75" s="115">
        <f>IF($C$4="citu pasākumu izmaksas",IF('1a+c+n'!$Q75="C",'1a+c+n'!N75,0))</f>
        <v>0</v>
      </c>
      <c r="O75" s="115">
        <f>IF($C$4="citu pasākumu izmaksas",IF('1a+c+n'!$Q75="C",'1a+c+n'!O75,0))</f>
        <v>0</v>
      </c>
      <c r="P75" s="116">
        <f>IF($C$4="citu pasākumu izmaksas",IF('1a+c+n'!$Q75="C",'1a+c+n'!P75,0))</f>
        <v>0</v>
      </c>
    </row>
    <row r="76" spans="1:16" x14ac:dyDescent="0.2">
      <c r="A76" s="51">
        <f>IF(P76=0,0,IF(COUNTBLANK(P76)=1,0,COUNTA($P$14:P76)))</f>
        <v>0</v>
      </c>
      <c r="B76" s="24">
        <f>IF($C$4="citu pasākumu izmaksas",IF('1a+c+n'!$Q76="C",'1a+c+n'!B76,0))</f>
        <v>0</v>
      </c>
      <c r="C76" s="64">
        <f>IF($C$4="citu pasākumu izmaksas",IF('1a+c+n'!$Q76="C",'1a+c+n'!C76,0))</f>
        <v>0</v>
      </c>
      <c r="D76" s="24">
        <f>IF($C$4="citu pasākumu izmaksas",IF('1a+c+n'!$Q76="C",'1a+c+n'!D76,0))</f>
        <v>0</v>
      </c>
      <c r="E76" s="46"/>
      <c r="F76" s="65"/>
      <c r="G76" s="115"/>
      <c r="H76" s="115">
        <f>IF($C$4="citu pasākumu izmaksas",IF('1a+c+n'!$Q76="C",'1a+c+n'!H76,0))</f>
        <v>0</v>
      </c>
      <c r="I76" s="115"/>
      <c r="J76" s="115"/>
      <c r="K76" s="116">
        <f>IF($C$4="citu pasākumu izmaksas",IF('1a+c+n'!$Q76="C",'1a+c+n'!K76,0))</f>
        <v>0</v>
      </c>
      <c r="L76" s="82">
        <f>IF($C$4="citu pasākumu izmaksas",IF('1a+c+n'!$Q76="C",'1a+c+n'!L76,0))</f>
        <v>0</v>
      </c>
      <c r="M76" s="115">
        <f>IF($C$4="citu pasākumu izmaksas",IF('1a+c+n'!$Q76="C",'1a+c+n'!M76,0))</f>
        <v>0</v>
      </c>
      <c r="N76" s="115">
        <f>IF($C$4="citu pasākumu izmaksas",IF('1a+c+n'!$Q76="C",'1a+c+n'!N76,0))</f>
        <v>0</v>
      </c>
      <c r="O76" s="115">
        <f>IF($C$4="citu pasākumu izmaksas",IF('1a+c+n'!$Q76="C",'1a+c+n'!O76,0))</f>
        <v>0</v>
      </c>
      <c r="P76" s="116">
        <f>IF($C$4="citu pasākumu izmaksas",IF('1a+c+n'!$Q76="C",'1a+c+n'!P76,0))</f>
        <v>0</v>
      </c>
    </row>
    <row r="77" spans="1:16" x14ac:dyDescent="0.2">
      <c r="A77" s="51">
        <f>IF(P77=0,0,IF(COUNTBLANK(P77)=1,0,COUNTA($P$14:P77)))</f>
        <v>0</v>
      </c>
      <c r="B77" s="24">
        <f>IF($C$4="citu pasākumu izmaksas",IF('1a+c+n'!$Q77="C",'1a+c+n'!B77,0))</f>
        <v>0</v>
      </c>
      <c r="C77" s="64">
        <f>IF($C$4="citu pasākumu izmaksas",IF('1a+c+n'!$Q77="C",'1a+c+n'!C77,0))</f>
        <v>0</v>
      </c>
      <c r="D77" s="24">
        <f>IF($C$4="citu pasākumu izmaksas",IF('1a+c+n'!$Q77="C",'1a+c+n'!D77,0))</f>
        <v>0</v>
      </c>
      <c r="E77" s="46"/>
      <c r="F77" s="65"/>
      <c r="G77" s="115"/>
      <c r="H77" s="115">
        <f>IF($C$4="citu pasākumu izmaksas",IF('1a+c+n'!$Q77="C",'1a+c+n'!H77,0))</f>
        <v>0</v>
      </c>
      <c r="I77" s="115"/>
      <c r="J77" s="115"/>
      <c r="K77" s="116">
        <f>IF($C$4="citu pasākumu izmaksas",IF('1a+c+n'!$Q77="C",'1a+c+n'!K77,0))</f>
        <v>0</v>
      </c>
      <c r="L77" s="82">
        <f>IF($C$4="citu pasākumu izmaksas",IF('1a+c+n'!$Q77="C",'1a+c+n'!L77,0))</f>
        <v>0</v>
      </c>
      <c r="M77" s="115">
        <f>IF($C$4="citu pasākumu izmaksas",IF('1a+c+n'!$Q77="C",'1a+c+n'!M77,0))</f>
        <v>0</v>
      </c>
      <c r="N77" s="115">
        <f>IF($C$4="citu pasākumu izmaksas",IF('1a+c+n'!$Q77="C",'1a+c+n'!N77,0))</f>
        <v>0</v>
      </c>
      <c r="O77" s="115">
        <f>IF($C$4="citu pasākumu izmaksas",IF('1a+c+n'!$Q77="C",'1a+c+n'!O77,0))</f>
        <v>0</v>
      </c>
      <c r="P77" s="116">
        <f>IF($C$4="citu pasākumu izmaksas",IF('1a+c+n'!$Q77="C",'1a+c+n'!P77,0))</f>
        <v>0</v>
      </c>
    </row>
    <row r="78" spans="1:16" x14ac:dyDescent="0.2">
      <c r="A78" s="51">
        <f>IF(P78=0,0,IF(COUNTBLANK(P78)=1,0,COUNTA($P$14:P78)))</f>
        <v>0</v>
      </c>
      <c r="B78" s="24">
        <f>IF($C$4="citu pasākumu izmaksas",IF('1a+c+n'!$Q78="C",'1a+c+n'!B78,0))</f>
        <v>0</v>
      </c>
      <c r="C78" s="64">
        <f>IF($C$4="citu pasākumu izmaksas",IF('1a+c+n'!$Q78="C",'1a+c+n'!C78,0))</f>
        <v>0</v>
      </c>
      <c r="D78" s="24">
        <f>IF($C$4="citu pasākumu izmaksas",IF('1a+c+n'!$Q78="C",'1a+c+n'!D78,0))</f>
        <v>0</v>
      </c>
      <c r="E78" s="46"/>
      <c r="F78" s="65"/>
      <c r="G78" s="115"/>
      <c r="H78" s="115">
        <f>IF($C$4="citu pasākumu izmaksas",IF('1a+c+n'!$Q78="C",'1a+c+n'!H78,0))</f>
        <v>0</v>
      </c>
      <c r="I78" s="115"/>
      <c r="J78" s="115"/>
      <c r="K78" s="116">
        <f>IF($C$4="citu pasākumu izmaksas",IF('1a+c+n'!$Q78="C",'1a+c+n'!K78,0))</f>
        <v>0</v>
      </c>
      <c r="L78" s="82">
        <f>IF($C$4="citu pasākumu izmaksas",IF('1a+c+n'!$Q78="C",'1a+c+n'!L78,0))</f>
        <v>0</v>
      </c>
      <c r="M78" s="115">
        <f>IF($C$4="citu pasākumu izmaksas",IF('1a+c+n'!$Q78="C",'1a+c+n'!M78,0))</f>
        <v>0</v>
      </c>
      <c r="N78" s="115">
        <f>IF($C$4="citu pasākumu izmaksas",IF('1a+c+n'!$Q78="C",'1a+c+n'!N78,0))</f>
        <v>0</v>
      </c>
      <c r="O78" s="115">
        <f>IF($C$4="citu pasākumu izmaksas",IF('1a+c+n'!$Q78="C",'1a+c+n'!O78,0))</f>
        <v>0</v>
      </c>
      <c r="P78" s="116">
        <f>IF($C$4="citu pasākumu izmaksas",IF('1a+c+n'!$Q78="C",'1a+c+n'!P78,0))</f>
        <v>0</v>
      </c>
    </row>
    <row r="79" spans="1:16" x14ac:dyDescent="0.2">
      <c r="A79" s="51">
        <f>IF(P79=0,0,IF(COUNTBLANK(P79)=1,0,COUNTA($P$14:P79)))</f>
        <v>0</v>
      </c>
      <c r="B79" s="24">
        <f>IF($C$4="citu pasākumu izmaksas",IF('1a+c+n'!$Q79="C",'1a+c+n'!B79,0))</f>
        <v>0</v>
      </c>
      <c r="C79" s="64">
        <f>IF($C$4="citu pasākumu izmaksas",IF('1a+c+n'!$Q79="C",'1a+c+n'!C79,0))</f>
        <v>0</v>
      </c>
      <c r="D79" s="24">
        <f>IF($C$4="citu pasākumu izmaksas",IF('1a+c+n'!$Q79="C",'1a+c+n'!D79,0))</f>
        <v>0</v>
      </c>
      <c r="E79" s="46"/>
      <c r="F79" s="65"/>
      <c r="G79" s="115"/>
      <c r="H79" s="115">
        <f>IF($C$4="citu pasākumu izmaksas",IF('1a+c+n'!$Q79="C",'1a+c+n'!H79,0))</f>
        <v>0</v>
      </c>
      <c r="I79" s="115"/>
      <c r="J79" s="115"/>
      <c r="K79" s="116">
        <f>IF($C$4="citu pasākumu izmaksas",IF('1a+c+n'!$Q79="C",'1a+c+n'!K79,0))</f>
        <v>0</v>
      </c>
      <c r="L79" s="82">
        <f>IF($C$4="citu pasākumu izmaksas",IF('1a+c+n'!$Q79="C",'1a+c+n'!L79,0))</f>
        <v>0</v>
      </c>
      <c r="M79" s="115">
        <f>IF($C$4="citu pasākumu izmaksas",IF('1a+c+n'!$Q79="C",'1a+c+n'!M79,0))</f>
        <v>0</v>
      </c>
      <c r="N79" s="115">
        <f>IF($C$4="citu pasākumu izmaksas",IF('1a+c+n'!$Q79="C",'1a+c+n'!N79,0))</f>
        <v>0</v>
      </c>
      <c r="O79" s="115">
        <f>IF($C$4="citu pasākumu izmaksas",IF('1a+c+n'!$Q79="C",'1a+c+n'!O79,0))</f>
        <v>0</v>
      </c>
      <c r="P79" s="116">
        <f>IF($C$4="citu pasākumu izmaksas",IF('1a+c+n'!$Q79="C",'1a+c+n'!P79,0))</f>
        <v>0</v>
      </c>
    </row>
    <row r="80" spans="1:16" x14ac:dyDescent="0.2">
      <c r="A80" s="51">
        <f>IF(P80=0,0,IF(COUNTBLANK(P80)=1,0,COUNTA($P$14:P80)))</f>
        <v>0</v>
      </c>
      <c r="B80" s="24">
        <f>IF($C$4="citu pasākumu izmaksas",IF('1a+c+n'!$Q80="C",'1a+c+n'!B80,0))</f>
        <v>0</v>
      </c>
      <c r="C80" s="64">
        <f>IF($C$4="citu pasākumu izmaksas",IF('1a+c+n'!$Q80="C",'1a+c+n'!C80,0))</f>
        <v>0</v>
      </c>
      <c r="D80" s="24">
        <f>IF($C$4="citu pasākumu izmaksas",IF('1a+c+n'!$Q80="C",'1a+c+n'!D80,0))</f>
        <v>0</v>
      </c>
      <c r="E80" s="46"/>
      <c r="F80" s="65"/>
      <c r="G80" s="115"/>
      <c r="H80" s="115">
        <f>IF($C$4="citu pasākumu izmaksas",IF('1a+c+n'!$Q80="C",'1a+c+n'!H80,0))</f>
        <v>0</v>
      </c>
      <c r="I80" s="115"/>
      <c r="J80" s="115"/>
      <c r="K80" s="116">
        <f>IF($C$4="citu pasākumu izmaksas",IF('1a+c+n'!$Q80="C",'1a+c+n'!K80,0))</f>
        <v>0</v>
      </c>
      <c r="L80" s="82">
        <f>IF($C$4="citu pasākumu izmaksas",IF('1a+c+n'!$Q80="C",'1a+c+n'!L80,0))</f>
        <v>0</v>
      </c>
      <c r="M80" s="115">
        <f>IF($C$4="citu pasākumu izmaksas",IF('1a+c+n'!$Q80="C",'1a+c+n'!M80,0))</f>
        <v>0</v>
      </c>
      <c r="N80" s="115">
        <f>IF($C$4="citu pasākumu izmaksas",IF('1a+c+n'!$Q80="C",'1a+c+n'!N80,0))</f>
        <v>0</v>
      </c>
      <c r="O80" s="115">
        <f>IF($C$4="citu pasākumu izmaksas",IF('1a+c+n'!$Q80="C",'1a+c+n'!O80,0))</f>
        <v>0</v>
      </c>
      <c r="P80" s="116">
        <f>IF($C$4="citu pasākumu izmaksas",IF('1a+c+n'!$Q80="C",'1a+c+n'!P80,0))</f>
        <v>0</v>
      </c>
    </row>
    <row r="81" spans="1:16" x14ac:dyDescent="0.2">
      <c r="A81" s="51">
        <f>IF(P81=0,0,IF(COUNTBLANK(P81)=1,0,COUNTA($P$14:P81)))</f>
        <v>0</v>
      </c>
      <c r="B81" s="24">
        <f>IF($C$4="citu pasākumu izmaksas",IF('1a+c+n'!$Q81="C",'1a+c+n'!B81,0))</f>
        <v>0</v>
      </c>
      <c r="C81" s="64">
        <f>IF($C$4="citu pasākumu izmaksas",IF('1a+c+n'!$Q81="C",'1a+c+n'!C81,0))</f>
        <v>0</v>
      </c>
      <c r="D81" s="24">
        <f>IF($C$4="citu pasākumu izmaksas",IF('1a+c+n'!$Q81="C",'1a+c+n'!D81,0))</f>
        <v>0</v>
      </c>
      <c r="E81" s="46"/>
      <c r="F81" s="65"/>
      <c r="G81" s="115"/>
      <c r="H81" s="115">
        <f>IF($C$4="citu pasākumu izmaksas",IF('1a+c+n'!$Q81="C",'1a+c+n'!H81,0))</f>
        <v>0</v>
      </c>
      <c r="I81" s="115"/>
      <c r="J81" s="115"/>
      <c r="K81" s="116">
        <f>IF($C$4="citu pasākumu izmaksas",IF('1a+c+n'!$Q81="C",'1a+c+n'!K81,0))</f>
        <v>0</v>
      </c>
      <c r="L81" s="82">
        <f>IF($C$4="citu pasākumu izmaksas",IF('1a+c+n'!$Q81="C",'1a+c+n'!L81,0))</f>
        <v>0</v>
      </c>
      <c r="M81" s="115">
        <f>IF($C$4="citu pasākumu izmaksas",IF('1a+c+n'!$Q81="C",'1a+c+n'!M81,0))</f>
        <v>0</v>
      </c>
      <c r="N81" s="115">
        <f>IF($C$4="citu pasākumu izmaksas",IF('1a+c+n'!$Q81="C",'1a+c+n'!N81,0))</f>
        <v>0</v>
      </c>
      <c r="O81" s="115">
        <f>IF($C$4="citu pasākumu izmaksas",IF('1a+c+n'!$Q81="C",'1a+c+n'!O81,0))</f>
        <v>0</v>
      </c>
      <c r="P81" s="116">
        <f>IF($C$4="citu pasākumu izmaksas",IF('1a+c+n'!$Q81="C",'1a+c+n'!P81,0))</f>
        <v>0</v>
      </c>
    </row>
    <row r="82" spans="1:16" ht="56.25" x14ac:dyDescent="0.2">
      <c r="A82" s="51">
        <f>IF(P82=0,0,IF(COUNTBLANK(P82)=1,0,COUNTA($P$14:P82)))</f>
        <v>0</v>
      </c>
      <c r="B82" s="24">
        <f>IF($C$4="citu pasākumu izmaksas",IF('1a+c+n'!$Q82="C",'1a+c+n'!B82,0))</f>
        <v>0</v>
      </c>
      <c r="C82" s="64" t="str">
        <f>IF($C$4="citu pasākumu izmaksas",IF('1a+c+n'!$Q82="C",'1a+c+n'!C82,0))</f>
        <v>Esošo horizontālo vēdināšanas kanālu mūrējuma atjaunošana. Veikt esošo ventilācijas šahtu remontu, atjaunojot skārda apšuvumu vietās, kur tas nepieciešams. Nodrošināt hermētisku savienojumu vietas pie jumta (RAS.AR-07)</v>
      </c>
      <c r="D82" s="24" t="str">
        <f>IF($C$4="citu pasākumu izmaksas",IF('1a+c+n'!$Q82="C",'1a+c+n'!D82,0))</f>
        <v>kpl</v>
      </c>
      <c r="E82" s="46"/>
      <c r="F82" s="65"/>
      <c r="G82" s="115"/>
      <c r="H82" s="115">
        <f>IF($C$4="citu pasākumu izmaksas",IF('1a+c+n'!$Q82="C",'1a+c+n'!H82,0))</f>
        <v>0</v>
      </c>
      <c r="I82" s="115"/>
      <c r="J82" s="115"/>
      <c r="K82" s="116">
        <f>IF($C$4="citu pasākumu izmaksas",IF('1a+c+n'!$Q82="C",'1a+c+n'!K82,0))</f>
        <v>0</v>
      </c>
      <c r="L82" s="82">
        <f>IF($C$4="citu pasākumu izmaksas",IF('1a+c+n'!$Q82="C",'1a+c+n'!L82,0))</f>
        <v>0</v>
      </c>
      <c r="M82" s="115">
        <f>IF($C$4="citu pasākumu izmaksas",IF('1a+c+n'!$Q82="C",'1a+c+n'!M82,0))</f>
        <v>0</v>
      </c>
      <c r="N82" s="115">
        <f>IF($C$4="citu pasākumu izmaksas",IF('1a+c+n'!$Q82="C",'1a+c+n'!N82,0))</f>
        <v>0</v>
      </c>
      <c r="O82" s="115">
        <f>IF($C$4="citu pasākumu izmaksas",IF('1a+c+n'!$Q82="C",'1a+c+n'!O82,0))</f>
        <v>0</v>
      </c>
      <c r="P82" s="116">
        <f>IF($C$4="citu pasākumu izmaksas",IF('1a+c+n'!$Q82="C",'1a+c+n'!P82,0))</f>
        <v>0</v>
      </c>
    </row>
    <row r="83" spans="1:16" ht="22.5" x14ac:dyDescent="0.2">
      <c r="A83" s="51">
        <f>IF(P83=0,0,IF(COUNTBLANK(P83)=1,0,COUNTA($P$14:P83)))</f>
        <v>0</v>
      </c>
      <c r="B83" s="24">
        <f>IF($C$4="citu pasākumu izmaksas",IF('1a+c+n'!$Q83="C",'1a+c+n'!B83,0))</f>
        <v>0</v>
      </c>
      <c r="C83" s="64" t="str">
        <f>IF($C$4="citu pasākumu izmaksas",IF('1a+c+n'!$Q83="C",'1a+c+n'!C83,0))</f>
        <v>Izbūvēt metāla kāpnes karsti cinkotas nokļūšanai uz jumtu</v>
      </c>
      <c r="D83" s="24" t="str">
        <f>IF($C$4="citu pasākumu izmaksas",IF('1a+c+n'!$Q83="C",'1a+c+n'!D83,0))</f>
        <v>gb.</v>
      </c>
      <c r="E83" s="46"/>
      <c r="F83" s="65"/>
      <c r="G83" s="115"/>
      <c r="H83" s="115">
        <f>IF($C$4="citu pasākumu izmaksas",IF('1a+c+n'!$Q83="C",'1a+c+n'!H83,0))</f>
        <v>0</v>
      </c>
      <c r="I83" s="115"/>
      <c r="J83" s="115"/>
      <c r="K83" s="116">
        <f>IF($C$4="citu pasākumu izmaksas",IF('1a+c+n'!$Q83="C",'1a+c+n'!K83,0))</f>
        <v>0</v>
      </c>
      <c r="L83" s="82">
        <f>IF($C$4="citu pasākumu izmaksas",IF('1a+c+n'!$Q83="C",'1a+c+n'!L83,0))</f>
        <v>0</v>
      </c>
      <c r="M83" s="115">
        <f>IF($C$4="citu pasākumu izmaksas",IF('1a+c+n'!$Q83="C",'1a+c+n'!M83,0))</f>
        <v>0</v>
      </c>
      <c r="N83" s="115">
        <f>IF($C$4="citu pasākumu izmaksas",IF('1a+c+n'!$Q83="C",'1a+c+n'!N83,0))</f>
        <v>0</v>
      </c>
      <c r="O83" s="115">
        <f>IF($C$4="citu pasākumu izmaksas",IF('1a+c+n'!$Q83="C",'1a+c+n'!O83,0))</f>
        <v>0</v>
      </c>
      <c r="P83" s="116">
        <f>IF($C$4="citu pasākumu izmaksas",IF('1a+c+n'!$Q83="C",'1a+c+n'!P83,0))</f>
        <v>0</v>
      </c>
    </row>
    <row r="84" spans="1:16" x14ac:dyDescent="0.2">
      <c r="A84" s="51">
        <f>IF(P84=0,0,IF(COUNTBLANK(P84)=1,0,COUNTA($P$14:P84)))</f>
        <v>0</v>
      </c>
      <c r="B84" s="24">
        <f>IF($C$4="citu pasākumu izmaksas",IF('1a+c+n'!$Q84="C",'1a+c+n'!B84,0))</f>
        <v>0</v>
      </c>
      <c r="C84" s="64">
        <f>IF($C$4="citu pasākumu izmaksas",IF('1a+c+n'!$Q84="C",'1a+c+n'!C84,0))</f>
        <v>0</v>
      </c>
      <c r="D84" s="24">
        <f>IF($C$4="citu pasākumu izmaksas",IF('1a+c+n'!$Q84="C",'1a+c+n'!D84,0))</f>
        <v>0</v>
      </c>
      <c r="E84" s="46"/>
      <c r="F84" s="65"/>
      <c r="G84" s="115"/>
      <c r="H84" s="115">
        <f>IF($C$4="citu pasākumu izmaksas",IF('1a+c+n'!$Q84="C",'1a+c+n'!H84,0))</f>
        <v>0</v>
      </c>
      <c r="I84" s="115"/>
      <c r="J84" s="115"/>
      <c r="K84" s="116">
        <f>IF($C$4="citu pasākumu izmaksas",IF('1a+c+n'!$Q84="C",'1a+c+n'!K84,0))</f>
        <v>0</v>
      </c>
      <c r="L84" s="82">
        <f>IF($C$4="citu pasākumu izmaksas",IF('1a+c+n'!$Q84="C",'1a+c+n'!L84,0))</f>
        <v>0</v>
      </c>
      <c r="M84" s="115">
        <f>IF($C$4="citu pasākumu izmaksas",IF('1a+c+n'!$Q84="C",'1a+c+n'!M84,0))</f>
        <v>0</v>
      </c>
      <c r="N84" s="115">
        <f>IF($C$4="citu pasākumu izmaksas",IF('1a+c+n'!$Q84="C",'1a+c+n'!N84,0))</f>
        <v>0</v>
      </c>
      <c r="O84" s="115">
        <f>IF($C$4="citu pasākumu izmaksas",IF('1a+c+n'!$Q84="C",'1a+c+n'!O84,0))</f>
        <v>0</v>
      </c>
      <c r="P84" s="116">
        <f>IF($C$4="citu pasākumu izmaksas",IF('1a+c+n'!$Q84="C",'1a+c+n'!P84,0))</f>
        <v>0</v>
      </c>
    </row>
    <row r="85" spans="1:16" x14ac:dyDescent="0.2">
      <c r="A85" s="51">
        <f>IF(P85=0,0,IF(COUNTBLANK(P85)=1,0,COUNTA($P$14:P85)))</f>
        <v>0</v>
      </c>
      <c r="B85" s="24">
        <f>IF($C$4="citu pasākumu izmaksas",IF('1a+c+n'!$Q85="C",'1a+c+n'!B85,0))</f>
        <v>0</v>
      </c>
      <c r="C85" s="64">
        <f>IF($C$4="citu pasākumu izmaksas",IF('1a+c+n'!$Q85="C",'1a+c+n'!C85,0))</f>
        <v>0</v>
      </c>
      <c r="D85" s="24">
        <f>IF($C$4="citu pasākumu izmaksas",IF('1a+c+n'!$Q85="C",'1a+c+n'!D85,0))</f>
        <v>0</v>
      </c>
      <c r="E85" s="46"/>
      <c r="F85" s="65"/>
      <c r="G85" s="115"/>
      <c r="H85" s="115">
        <f>IF($C$4="citu pasākumu izmaksas",IF('1a+c+n'!$Q85="C",'1a+c+n'!H85,0))</f>
        <v>0</v>
      </c>
      <c r="I85" s="115"/>
      <c r="J85" s="115"/>
      <c r="K85" s="116">
        <f>IF($C$4="citu pasākumu izmaksas",IF('1a+c+n'!$Q85="C",'1a+c+n'!K85,0))</f>
        <v>0</v>
      </c>
      <c r="L85" s="82">
        <f>IF($C$4="citu pasākumu izmaksas",IF('1a+c+n'!$Q85="C",'1a+c+n'!L85,0))</f>
        <v>0</v>
      </c>
      <c r="M85" s="115">
        <f>IF($C$4="citu pasākumu izmaksas",IF('1a+c+n'!$Q85="C",'1a+c+n'!M85,0))</f>
        <v>0</v>
      </c>
      <c r="N85" s="115">
        <f>IF($C$4="citu pasākumu izmaksas",IF('1a+c+n'!$Q85="C",'1a+c+n'!N85,0))</f>
        <v>0</v>
      </c>
      <c r="O85" s="115">
        <f>IF($C$4="citu pasākumu izmaksas",IF('1a+c+n'!$Q85="C",'1a+c+n'!O85,0))</f>
        <v>0</v>
      </c>
      <c r="P85" s="116">
        <f>IF($C$4="citu pasākumu izmaksas",IF('1a+c+n'!$Q85="C",'1a+c+n'!P85,0))</f>
        <v>0</v>
      </c>
    </row>
    <row r="86" spans="1:16" x14ac:dyDescent="0.2">
      <c r="A86" s="51">
        <f>IF(P86=0,0,IF(COUNTBLANK(P86)=1,0,COUNTA($P$14:P86)))</f>
        <v>0</v>
      </c>
      <c r="B86" s="24">
        <f>IF($C$4="citu pasākumu izmaksas",IF('1a+c+n'!$Q86="C",'1a+c+n'!B86,0))</f>
        <v>0</v>
      </c>
      <c r="C86" s="64">
        <f>IF($C$4="citu pasākumu izmaksas",IF('1a+c+n'!$Q86="C",'1a+c+n'!C86,0))</f>
        <v>0</v>
      </c>
      <c r="D86" s="24">
        <f>IF($C$4="citu pasākumu izmaksas",IF('1a+c+n'!$Q86="C",'1a+c+n'!D86,0))</f>
        <v>0</v>
      </c>
      <c r="E86" s="46"/>
      <c r="F86" s="65"/>
      <c r="G86" s="115"/>
      <c r="H86" s="115">
        <f>IF($C$4="citu pasākumu izmaksas",IF('1a+c+n'!$Q86="C",'1a+c+n'!H86,0))</f>
        <v>0</v>
      </c>
      <c r="I86" s="115"/>
      <c r="J86" s="115"/>
      <c r="K86" s="116">
        <f>IF($C$4="citu pasākumu izmaksas",IF('1a+c+n'!$Q86="C",'1a+c+n'!K86,0))</f>
        <v>0</v>
      </c>
      <c r="L86" s="82">
        <f>IF($C$4="citu pasākumu izmaksas",IF('1a+c+n'!$Q86="C",'1a+c+n'!L86,0))</f>
        <v>0</v>
      </c>
      <c r="M86" s="115">
        <f>IF($C$4="citu pasākumu izmaksas",IF('1a+c+n'!$Q86="C",'1a+c+n'!M86,0))</f>
        <v>0</v>
      </c>
      <c r="N86" s="115">
        <f>IF($C$4="citu pasākumu izmaksas",IF('1a+c+n'!$Q86="C",'1a+c+n'!N86,0))</f>
        <v>0</v>
      </c>
      <c r="O86" s="115">
        <f>IF($C$4="citu pasākumu izmaksas",IF('1a+c+n'!$Q86="C",'1a+c+n'!O86,0))</f>
        <v>0</v>
      </c>
      <c r="P86" s="116">
        <f>IF($C$4="citu pasākumu izmaksas",IF('1a+c+n'!$Q86="C",'1a+c+n'!P86,0))</f>
        <v>0</v>
      </c>
    </row>
    <row r="87" spans="1:16" x14ac:dyDescent="0.2">
      <c r="A87" s="51">
        <f>IF(P87=0,0,IF(COUNTBLANK(P87)=1,0,COUNTA($P$14:P87)))</f>
        <v>0</v>
      </c>
      <c r="B87" s="24">
        <f>IF($C$4="citu pasākumu izmaksas",IF('1a+c+n'!$Q87="C",'1a+c+n'!B87,0))</f>
        <v>0</v>
      </c>
      <c r="C87" s="64">
        <f>IF($C$4="citu pasākumu izmaksas",IF('1a+c+n'!$Q87="C",'1a+c+n'!C87,0))</f>
        <v>0</v>
      </c>
      <c r="D87" s="24">
        <f>IF($C$4="citu pasākumu izmaksas",IF('1a+c+n'!$Q87="C",'1a+c+n'!D87,0))</f>
        <v>0</v>
      </c>
      <c r="E87" s="46"/>
      <c r="F87" s="65"/>
      <c r="G87" s="115"/>
      <c r="H87" s="115">
        <f>IF($C$4="citu pasākumu izmaksas",IF('1a+c+n'!$Q87="C",'1a+c+n'!H87,0))</f>
        <v>0</v>
      </c>
      <c r="I87" s="115"/>
      <c r="J87" s="115"/>
      <c r="K87" s="116">
        <f>IF($C$4="citu pasākumu izmaksas",IF('1a+c+n'!$Q87="C",'1a+c+n'!K87,0))</f>
        <v>0</v>
      </c>
      <c r="L87" s="82">
        <f>IF($C$4="citu pasākumu izmaksas",IF('1a+c+n'!$Q87="C",'1a+c+n'!L87,0))</f>
        <v>0</v>
      </c>
      <c r="M87" s="115">
        <f>IF($C$4="citu pasākumu izmaksas",IF('1a+c+n'!$Q87="C",'1a+c+n'!M87,0))</f>
        <v>0</v>
      </c>
      <c r="N87" s="115">
        <f>IF($C$4="citu pasākumu izmaksas",IF('1a+c+n'!$Q87="C",'1a+c+n'!N87,0))</f>
        <v>0</v>
      </c>
      <c r="O87" s="115">
        <f>IF($C$4="citu pasākumu izmaksas",IF('1a+c+n'!$Q87="C",'1a+c+n'!O87,0))</f>
        <v>0</v>
      </c>
      <c r="P87" s="116">
        <f>IF($C$4="citu pasākumu izmaksas",IF('1a+c+n'!$Q87="C",'1a+c+n'!P87,0))</f>
        <v>0</v>
      </c>
    </row>
    <row r="88" spans="1:16" x14ac:dyDescent="0.2">
      <c r="A88" s="51">
        <f>IF(P88=0,0,IF(COUNTBLANK(P88)=1,0,COUNTA($P$14:P88)))</f>
        <v>0</v>
      </c>
      <c r="B88" s="24">
        <f>IF($C$4="citu pasākumu izmaksas",IF('1a+c+n'!$Q88="C",'1a+c+n'!B88,0))</f>
        <v>0</v>
      </c>
      <c r="C88" s="64">
        <f>IF($C$4="citu pasākumu izmaksas",IF('1a+c+n'!$Q88="C",'1a+c+n'!C88,0))</f>
        <v>0</v>
      </c>
      <c r="D88" s="24">
        <f>IF($C$4="citu pasākumu izmaksas",IF('1a+c+n'!$Q88="C",'1a+c+n'!D88,0))</f>
        <v>0</v>
      </c>
      <c r="E88" s="46"/>
      <c r="F88" s="65"/>
      <c r="G88" s="115"/>
      <c r="H88" s="115">
        <f>IF($C$4="citu pasākumu izmaksas",IF('1a+c+n'!$Q88="C",'1a+c+n'!H88,0))</f>
        <v>0</v>
      </c>
      <c r="I88" s="115"/>
      <c r="J88" s="115"/>
      <c r="K88" s="116">
        <f>IF($C$4="citu pasākumu izmaksas",IF('1a+c+n'!$Q88="C",'1a+c+n'!K88,0))</f>
        <v>0</v>
      </c>
      <c r="L88" s="82">
        <f>IF($C$4="citu pasākumu izmaksas",IF('1a+c+n'!$Q88="C",'1a+c+n'!L88,0))</f>
        <v>0</v>
      </c>
      <c r="M88" s="115">
        <f>IF($C$4="citu pasākumu izmaksas",IF('1a+c+n'!$Q88="C",'1a+c+n'!M88,0))</f>
        <v>0</v>
      </c>
      <c r="N88" s="115">
        <f>IF($C$4="citu pasākumu izmaksas",IF('1a+c+n'!$Q88="C",'1a+c+n'!N88,0))</f>
        <v>0</v>
      </c>
      <c r="O88" s="115">
        <f>IF($C$4="citu pasākumu izmaksas",IF('1a+c+n'!$Q88="C",'1a+c+n'!O88,0))</f>
        <v>0</v>
      </c>
      <c r="P88" s="116">
        <f>IF($C$4="citu pasākumu izmaksas",IF('1a+c+n'!$Q88="C",'1a+c+n'!P88,0))</f>
        <v>0</v>
      </c>
    </row>
    <row r="89" spans="1:16" ht="33.75" x14ac:dyDescent="0.2">
      <c r="A89" s="51">
        <f>IF(P89=0,0,IF(COUNTBLANK(P89)=1,0,COUNTA($P$14:P89)))</f>
        <v>0</v>
      </c>
      <c r="B89" s="24">
        <f>IF($C$4="citu pasākumu izmaksas",IF('1a+c+n'!$Q89="C",'1a+c+n'!B89,0))</f>
        <v>0</v>
      </c>
      <c r="C89" s="64" t="str">
        <f>IF($C$4="citu pasākumu izmaksas",IF('1a+c+n'!$Q89="C",'1a+c+n'!C89,0))</f>
        <v>Esošā jumta remonts vietās, kur nepieciešams, apmēram 10% no jumta apjoma, precizēt būvniecības laikā</v>
      </c>
      <c r="D89" s="24" t="str">
        <f>IF($C$4="citu pasākumu izmaksas",IF('1a+c+n'!$Q89="C",'1a+c+n'!D89,0))</f>
        <v>m2</v>
      </c>
      <c r="E89" s="46"/>
      <c r="F89" s="65"/>
      <c r="G89" s="115"/>
      <c r="H89" s="115">
        <f>IF($C$4="citu pasākumu izmaksas",IF('1a+c+n'!$Q89="C",'1a+c+n'!H89,0))</f>
        <v>0</v>
      </c>
      <c r="I89" s="115"/>
      <c r="J89" s="115"/>
      <c r="K89" s="116">
        <f>IF($C$4="citu pasākumu izmaksas",IF('1a+c+n'!$Q89="C",'1a+c+n'!K89,0))</f>
        <v>0</v>
      </c>
      <c r="L89" s="82">
        <f>IF($C$4="citu pasākumu izmaksas",IF('1a+c+n'!$Q89="C",'1a+c+n'!L89,0))</f>
        <v>0</v>
      </c>
      <c r="M89" s="115">
        <f>IF($C$4="citu pasākumu izmaksas",IF('1a+c+n'!$Q89="C",'1a+c+n'!M89,0))</f>
        <v>0</v>
      </c>
      <c r="N89" s="115">
        <f>IF($C$4="citu pasākumu izmaksas",IF('1a+c+n'!$Q89="C",'1a+c+n'!N89,0))</f>
        <v>0</v>
      </c>
      <c r="O89" s="115">
        <f>IF($C$4="citu pasākumu izmaksas",IF('1a+c+n'!$Q89="C",'1a+c+n'!O89,0))</f>
        <v>0</v>
      </c>
      <c r="P89" s="116">
        <f>IF($C$4="citu pasākumu izmaksas",IF('1a+c+n'!$Q89="C",'1a+c+n'!P89,0))</f>
        <v>0</v>
      </c>
    </row>
    <row r="90" spans="1:16" x14ac:dyDescent="0.2">
      <c r="A90" s="51">
        <f>IF(P90=0,0,IF(COUNTBLANK(P90)=1,0,COUNTA($P$14:P90)))</f>
        <v>0</v>
      </c>
      <c r="B90" s="24">
        <f>IF($C$4="citu pasākumu izmaksas",IF('1a+c+n'!$Q90="C",'1a+c+n'!B90,0))</f>
        <v>0</v>
      </c>
      <c r="C90" s="64">
        <f>IF($C$4="citu pasākumu izmaksas",IF('1a+c+n'!$Q90="C",'1a+c+n'!C90,0))</f>
        <v>0</v>
      </c>
      <c r="D90" s="24">
        <f>IF($C$4="citu pasākumu izmaksas",IF('1a+c+n'!$Q90="C",'1a+c+n'!D90,0))</f>
        <v>0</v>
      </c>
      <c r="E90" s="46"/>
      <c r="F90" s="65"/>
      <c r="G90" s="115"/>
      <c r="H90" s="115">
        <f>IF($C$4="citu pasākumu izmaksas",IF('1a+c+n'!$Q90="C",'1a+c+n'!H90,0))</f>
        <v>0</v>
      </c>
      <c r="I90" s="115"/>
      <c r="J90" s="115"/>
      <c r="K90" s="116">
        <f>IF($C$4="citu pasākumu izmaksas",IF('1a+c+n'!$Q90="C",'1a+c+n'!K90,0))</f>
        <v>0</v>
      </c>
      <c r="L90" s="82">
        <f>IF($C$4="citu pasākumu izmaksas",IF('1a+c+n'!$Q90="C",'1a+c+n'!L90,0))</f>
        <v>0</v>
      </c>
      <c r="M90" s="115">
        <f>IF($C$4="citu pasākumu izmaksas",IF('1a+c+n'!$Q90="C",'1a+c+n'!M90,0))</f>
        <v>0</v>
      </c>
      <c r="N90" s="115">
        <f>IF($C$4="citu pasākumu izmaksas",IF('1a+c+n'!$Q90="C",'1a+c+n'!N90,0))</f>
        <v>0</v>
      </c>
      <c r="O90" s="115">
        <f>IF($C$4="citu pasākumu izmaksas",IF('1a+c+n'!$Q90="C",'1a+c+n'!O90,0))</f>
        <v>0</v>
      </c>
      <c r="P90" s="116">
        <f>IF($C$4="citu pasākumu izmaksas",IF('1a+c+n'!$Q90="C",'1a+c+n'!P90,0))</f>
        <v>0</v>
      </c>
    </row>
    <row r="91" spans="1:16" x14ac:dyDescent="0.2">
      <c r="A91" s="51">
        <f>IF(P91=0,0,IF(COUNTBLANK(P91)=1,0,COUNTA($P$14:P91)))</f>
        <v>0</v>
      </c>
      <c r="B91" s="24">
        <f>IF($C$4="citu pasākumu izmaksas",IF('1a+c+n'!$Q91="C",'1a+c+n'!B91,0))</f>
        <v>0</v>
      </c>
      <c r="C91" s="64">
        <f>IF($C$4="citu pasākumu izmaksas",IF('1a+c+n'!$Q91="C",'1a+c+n'!C91,0))</f>
        <v>0</v>
      </c>
      <c r="D91" s="24">
        <f>IF($C$4="citu pasākumu izmaksas",IF('1a+c+n'!$Q91="C",'1a+c+n'!D91,0))</f>
        <v>0</v>
      </c>
      <c r="E91" s="46"/>
      <c r="F91" s="65"/>
      <c r="G91" s="115"/>
      <c r="H91" s="115">
        <f>IF($C$4="citu pasākumu izmaksas",IF('1a+c+n'!$Q91="C",'1a+c+n'!H91,0))</f>
        <v>0</v>
      </c>
      <c r="I91" s="115"/>
      <c r="J91" s="115"/>
      <c r="K91" s="116">
        <f>IF($C$4="citu pasākumu izmaksas",IF('1a+c+n'!$Q91="C",'1a+c+n'!K91,0))</f>
        <v>0</v>
      </c>
      <c r="L91" s="82">
        <f>IF($C$4="citu pasākumu izmaksas",IF('1a+c+n'!$Q91="C",'1a+c+n'!L91,0))</f>
        <v>0</v>
      </c>
      <c r="M91" s="115">
        <f>IF($C$4="citu pasākumu izmaksas",IF('1a+c+n'!$Q91="C",'1a+c+n'!M91,0))</f>
        <v>0</v>
      </c>
      <c r="N91" s="115">
        <f>IF($C$4="citu pasākumu izmaksas",IF('1a+c+n'!$Q91="C",'1a+c+n'!N91,0))</f>
        <v>0</v>
      </c>
      <c r="O91" s="115">
        <f>IF($C$4="citu pasākumu izmaksas",IF('1a+c+n'!$Q91="C",'1a+c+n'!O91,0))</f>
        <v>0</v>
      </c>
      <c r="P91" s="116">
        <f>IF($C$4="citu pasākumu izmaksas",IF('1a+c+n'!$Q91="C",'1a+c+n'!P91,0))</f>
        <v>0</v>
      </c>
    </row>
    <row r="92" spans="1:16" x14ac:dyDescent="0.2">
      <c r="A92" s="51">
        <f>IF(P92=0,0,IF(COUNTBLANK(P92)=1,0,COUNTA($P$14:P92)))</f>
        <v>0</v>
      </c>
      <c r="B92" s="24">
        <f>IF($C$4="citu pasākumu izmaksas",IF('1a+c+n'!$Q92="C",'1a+c+n'!B92,0))</f>
        <v>0</v>
      </c>
      <c r="C92" s="64">
        <f>IF($C$4="citu pasākumu izmaksas",IF('1a+c+n'!$Q92="C",'1a+c+n'!C92,0))</f>
        <v>0</v>
      </c>
      <c r="D92" s="24">
        <f>IF($C$4="citu pasākumu izmaksas",IF('1a+c+n'!$Q92="C",'1a+c+n'!D92,0))</f>
        <v>0</v>
      </c>
      <c r="E92" s="46"/>
      <c r="F92" s="65"/>
      <c r="G92" s="115"/>
      <c r="H92" s="115">
        <f>IF($C$4="citu pasākumu izmaksas",IF('1a+c+n'!$Q92="C",'1a+c+n'!H92,0))</f>
        <v>0</v>
      </c>
      <c r="I92" s="115"/>
      <c r="J92" s="115"/>
      <c r="K92" s="116">
        <f>IF($C$4="citu pasākumu izmaksas",IF('1a+c+n'!$Q92="C",'1a+c+n'!K92,0))</f>
        <v>0</v>
      </c>
      <c r="L92" s="82">
        <f>IF($C$4="citu pasākumu izmaksas",IF('1a+c+n'!$Q92="C",'1a+c+n'!L92,0))</f>
        <v>0</v>
      </c>
      <c r="M92" s="115">
        <f>IF($C$4="citu pasākumu izmaksas",IF('1a+c+n'!$Q92="C",'1a+c+n'!M92,0))</f>
        <v>0</v>
      </c>
      <c r="N92" s="115">
        <f>IF($C$4="citu pasākumu izmaksas",IF('1a+c+n'!$Q92="C",'1a+c+n'!N92,0))</f>
        <v>0</v>
      </c>
      <c r="O92" s="115">
        <f>IF($C$4="citu pasākumu izmaksas",IF('1a+c+n'!$Q92="C",'1a+c+n'!O92,0))</f>
        <v>0</v>
      </c>
      <c r="P92" s="116">
        <f>IF($C$4="citu pasākumu izmaksas",IF('1a+c+n'!$Q92="C",'1a+c+n'!P92,0))</f>
        <v>0</v>
      </c>
    </row>
    <row r="93" spans="1:16" x14ac:dyDescent="0.2">
      <c r="A93" s="51">
        <f>IF(P93=0,0,IF(COUNTBLANK(P93)=1,0,COUNTA($P$14:P93)))</f>
        <v>0</v>
      </c>
      <c r="B93" s="24">
        <f>IF($C$4="citu pasākumu izmaksas",IF('1a+c+n'!$Q93="C",'1a+c+n'!B93,0))</f>
        <v>0</v>
      </c>
      <c r="C93" s="64">
        <f>IF($C$4="citu pasākumu izmaksas",IF('1a+c+n'!$Q93="C",'1a+c+n'!C93,0))</f>
        <v>0</v>
      </c>
      <c r="D93" s="24">
        <f>IF($C$4="citu pasākumu izmaksas",IF('1a+c+n'!$Q93="C",'1a+c+n'!D93,0))</f>
        <v>0</v>
      </c>
      <c r="E93" s="46"/>
      <c r="F93" s="65"/>
      <c r="G93" s="115"/>
      <c r="H93" s="115">
        <f>IF($C$4="citu pasākumu izmaksas",IF('1a+c+n'!$Q93="C",'1a+c+n'!H93,0))</f>
        <v>0</v>
      </c>
      <c r="I93" s="115"/>
      <c r="J93" s="115"/>
      <c r="K93" s="116">
        <f>IF($C$4="citu pasākumu izmaksas",IF('1a+c+n'!$Q93="C",'1a+c+n'!K93,0))</f>
        <v>0</v>
      </c>
      <c r="L93" s="82">
        <f>IF($C$4="citu pasākumu izmaksas",IF('1a+c+n'!$Q93="C",'1a+c+n'!L93,0))</f>
        <v>0</v>
      </c>
      <c r="M93" s="115">
        <f>IF($C$4="citu pasākumu izmaksas",IF('1a+c+n'!$Q93="C",'1a+c+n'!M93,0))</f>
        <v>0</v>
      </c>
      <c r="N93" s="115">
        <f>IF($C$4="citu pasākumu izmaksas",IF('1a+c+n'!$Q93="C",'1a+c+n'!N93,0))</f>
        <v>0</v>
      </c>
      <c r="O93" s="115">
        <f>IF($C$4="citu pasākumu izmaksas",IF('1a+c+n'!$Q93="C",'1a+c+n'!O93,0))</f>
        <v>0</v>
      </c>
      <c r="P93" s="116">
        <f>IF($C$4="citu pasākumu izmaksas",IF('1a+c+n'!$Q93="C",'1a+c+n'!P93,0))</f>
        <v>0</v>
      </c>
    </row>
    <row r="94" spans="1:16" x14ac:dyDescent="0.2">
      <c r="A94" s="51">
        <f>IF(P94=0,0,IF(COUNTBLANK(P94)=1,0,COUNTA($P$14:P94)))</f>
        <v>0</v>
      </c>
      <c r="B94" s="24">
        <f>IF($C$4="citu pasākumu izmaksas",IF('1a+c+n'!$Q94="C",'1a+c+n'!B94,0))</f>
        <v>0</v>
      </c>
      <c r="C94" s="64">
        <f>IF($C$4="citu pasākumu izmaksas",IF('1a+c+n'!$Q94="C",'1a+c+n'!C94,0))</f>
        <v>0</v>
      </c>
      <c r="D94" s="24">
        <f>IF($C$4="citu pasākumu izmaksas",IF('1a+c+n'!$Q94="C",'1a+c+n'!D94,0))</f>
        <v>0</v>
      </c>
      <c r="E94" s="46"/>
      <c r="F94" s="65"/>
      <c r="G94" s="115"/>
      <c r="H94" s="115">
        <f>IF($C$4="citu pasākumu izmaksas",IF('1a+c+n'!$Q94="C",'1a+c+n'!H94,0))</f>
        <v>0</v>
      </c>
      <c r="I94" s="115"/>
      <c r="J94" s="115"/>
      <c r="K94" s="116">
        <f>IF($C$4="citu pasākumu izmaksas",IF('1a+c+n'!$Q94="C",'1a+c+n'!K94,0))</f>
        <v>0</v>
      </c>
      <c r="L94" s="82">
        <f>IF($C$4="citu pasākumu izmaksas",IF('1a+c+n'!$Q94="C",'1a+c+n'!L94,0))</f>
        <v>0</v>
      </c>
      <c r="M94" s="115">
        <f>IF($C$4="citu pasākumu izmaksas",IF('1a+c+n'!$Q94="C",'1a+c+n'!M94,0))</f>
        <v>0</v>
      </c>
      <c r="N94" s="115">
        <f>IF($C$4="citu pasākumu izmaksas",IF('1a+c+n'!$Q94="C",'1a+c+n'!N94,0))</f>
        <v>0</v>
      </c>
      <c r="O94" s="115">
        <f>IF($C$4="citu pasākumu izmaksas",IF('1a+c+n'!$Q94="C",'1a+c+n'!O94,0))</f>
        <v>0</v>
      </c>
      <c r="P94" s="116">
        <f>IF($C$4="citu pasākumu izmaksas",IF('1a+c+n'!$Q94="C",'1a+c+n'!P94,0))</f>
        <v>0</v>
      </c>
    </row>
    <row r="95" spans="1:16" x14ac:dyDescent="0.2">
      <c r="A95" s="51">
        <f>IF(P95=0,0,IF(COUNTBLANK(P95)=1,0,COUNTA($P$14:P95)))</f>
        <v>0</v>
      </c>
      <c r="B95" s="24">
        <f>IF($C$4="citu pasākumu izmaksas",IF('1a+c+n'!$Q95="C",'1a+c+n'!B95,0))</f>
        <v>0</v>
      </c>
      <c r="C95" s="64">
        <f>IF($C$4="citu pasākumu izmaksas",IF('1a+c+n'!$Q95="C",'1a+c+n'!C95,0))</f>
        <v>0</v>
      </c>
      <c r="D95" s="24">
        <f>IF($C$4="citu pasākumu izmaksas",IF('1a+c+n'!$Q95="C",'1a+c+n'!D95,0))</f>
        <v>0</v>
      </c>
      <c r="E95" s="46"/>
      <c r="F95" s="65"/>
      <c r="G95" s="115"/>
      <c r="H95" s="115">
        <f>IF($C$4="citu pasākumu izmaksas",IF('1a+c+n'!$Q95="C",'1a+c+n'!H95,0))</f>
        <v>0</v>
      </c>
      <c r="I95" s="115"/>
      <c r="J95" s="115"/>
      <c r="K95" s="116">
        <f>IF($C$4="citu pasākumu izmaksas",IF('1a+c+n'!$Q95="C",'1a+c+n'!K95,0))</f>
        <v>0</v>
      </c>
      <c r="L95" s="82">
        <f>IF($C$4="citu pasākumu izmaksas",IF('1a+c+n'!$Q95="C",'1a+c+n'!L95,0))</f>
        <v>0</v>
      </c>
      <c r="M95" s="115">
        <f>IF($C$4="citu pasākumu izmaksas",IF('1a+c+n'!$Q95="C",'1a+c+n'!M95,0))</f>
        <v>0</v>
      </c>
      <c r="N95" s="115">
        <f>IF($C$4="citu pasākumu izmaksas",IF('1a+c+n'!$Q95="C",'1a+c+n'!N95,0))</f>
        <v>0</v>
      </c>
      <c r="O95" s="115">
        <f>IF($C$4="citu pasākumu izmaksas",IF('1a+c+n'!$Q95="C",'1a+c+n'!O95,0))</f>
        <v>0</v>
      </c>
      <c r="P95" s="116">
        <f>IF($C$4="citu pasākumu izmaksas",IF('1a+c+n'!$Q95="C",'1a+c+n'!P95,0))</f>
        <v>0</v>
      </c>
    </row>
    <row r="96" spans="1:16" x14ac:dyDescent="0.2">
      <c r="A96" s="51">
        <f>IF(P96=0,0,IF(COUNTBLANK(P96)=1,0,COUNTA($P$14:P96)))</f>
        <v>0</v>
      </c>
      <c r="B96" s="24">
        <f>IF($C$4="citu pasākumu izmaksas",IF('1a+c+n'!$Q96="C",'1a+c+n'!B96,0))</f>
        <v>0</v>
      </c>
      <c r="C96" s="64">
        <f>IF($C$4="citu pasākumu izmaksas",IF('1a+c+n'!$Q96="C",'1a+c+n'!C96,0))</f>
        <v>0</v>
      </c>
      <c r="D96" s="24">
        <f>IF($C$4="citu pasākumu izmaksas",IF('1a+c+n'!$Q96="C",'1a+c+n'!D96,0))</f>
        <v>0</v>
      </c>
      <c r="E96" s="46"/>
      <c r="F96" s="65"/>
      <c r="G96" s="115"/>
      <c r="H96" s="115">
        <f>IF($C$4="citu pasākumu izmaksas",IF('1a+c+n'!$Q96="C",'1a+c+n'!H96,0))</f>
        <v>0</v>
      </c>
      <c r="I96" s="115"/>
      <c r="J96" s="115"/>
      <c r="K96" s="116">
        <f>IF($C$4="citu pasākumu izmaksas",IF('1a+c+n'!$Q96="C",'1a+c+n'!K96,0))</f>
        <v>0</v>
      </c>
      <c r="L96" s="82">
        <f>IF($C$4="citu pasākumu izmaksas",IF('1a+c+n'!$Q96="C",'1a+c+n'!L96,0))</f>
        <v>0</v>
      </c>
      <c r="M96" s="115">
        <f>IF($C$4="citu pasākumu izmaksas",IF('1a+c+n'!$Q96="C",'1a+c+n'!M96,0))</f>
        <v>0</v>
      </c>
      <c r="N96" s="115">
        <f>IF($C$4="citu pasākumu izmaksas",IF('1a+c+n'!$Q96="C",'1a+c+n'!N96,0))</f>
        <v>0</v>
      </c>
      <c r="O96" s="115">
        <f>IF($C$4="citu pasākumu izmaksas",IF('1a+c+n'!$Q96="C",'1a+c+n'!O96,0))</f>
        <v>0</v>
      </c>
      <c r="P96" s="116">
        <f>IF($C$4="citu pasākumu izmaksas",IF('1a+c+n'!$Q96="C",'1a+c+n'!P96,0))</f>
        <v>0</v>
      </c>
    </row>
    <row r="97" spans="1:16" x14ac:dyDescent="0.2">
      <c r="A97" s="51">
        <f>IF(P97=0,0,IF(COUNTBLANK(P97)=1,0,COUNTA($P$14:P97)))</f>
        <v>0</v>
      </c>
      <c r="B97" s="24">
        <f>IF($C$4="citu pasākumu izmaksas",IF('1a+c+n'!$Q97="C",'1a+c+n'!B97,0))</f>
        <v>0</v>
      </c>
      <c r="C97" s="64">
        <f>IF($C$4="citu pasākumu izmaksas",IF('1a+c+n'!$Q97="C",'1a+c+n'!C97,0))</f>
        <v>0</v>
      </c>
      <c r="D97" s="24">
        <f>IF($C$4="citu pasākumu izmaksas",IF('1a+c+n'!$Q97="C",'1a+c+n'!D97,0))</f>
        <v>0</v>
      </c>
      <c r="E97" s="46"/>
      <c r="F97" s="65"/>
      <c r="G97" s="115"/>
      <c r="H97" s="115">
        <f>IF($C$4="citu pasākumu izmaksas",IF('1a+c+n'!$Q97="C",'1a+c+n'!H97,0))</f>
        <v>0</v>
      </c>
      <c r="I97" s="115"/>
      <c r="J97" s="115"/>
      <c r="K97" s="116">
        <f>IF($C$4="citu pasākumu izmaksas",IF('1a+c+n'!$Q97="C",'1a+c+n'!K97,0))</f>
        <v>0</v>
      </c>
      <c r="L97" s="82">
        <f>IF($C$4="citu pasākumu izmaksas",IF('1a+c+n'!$Q97="C",'1a+c+n'!L97,0))</f>
        <v>0</v>
      </c>
      <c r="M97" s="115">
        <f>IF($C$4="citu pasākumu izmaksas",IF('1a+c+n'!$Q97="C",'1a+c+n'!M97,0))</f>
        <v>0</v>
      </c>
      <c r="N97" s="115">
        <f>IF($C$4="citu pasākumu izmaksas",IF('1a+c+n'!$Q97="C",'1a+c+n'!N97,0))</f>
        <v>0</v>
      </c>
      <c r="O97" s="115">
        <f>IF($C$4="citu pasākumu izmaksas",IF('1a+c+n'!$Q97="C",'1a+c+n'!O97,0))</f>
        <v>0</v>
      </c>
      <c r="P97" s="116">
        <f>IF($C$4="citu pasākumu izmaksas",IF('1a+c+n'!$Q97="C",'1a+c+n'!P97,0))</f>
        <v>0</v>
      </c>
    </row>
    <row r="98" spans="1:16" x14ac:dyDescent="0.2">
      <c r="A98" s="51">
        <f>IF(P98=0,0,IF(COUNTBLANK(P98)=1,0,COUNTA($P$14:P98)))</f>
        <v>0</v>
      </c>
      <c r="B98" s="24">
        <f>IF($C$4="citu pasākumu izmaksas",IF('1a+c+n'!$Q98="C",'1a+c+n'!B98,0))</f>
        <v>0</v>
      </c>
      <c r="C98" s="64">
        <f>IF($C$4="citu pasākumu izmaksas",IF('1a+c+n'!$Q98="C",'1a+c+n'!C98,0))</f>
        <v>0</v>
      </c>
      <c r="D98" s="24">
        <f>IF($C$4="citu pasākumu izmaksas",IF('1a+c+n'!$Q98="C",'1a+c+n'!D98,0))</f>
        <v>0</v>
      </c>
      <c r="E98" s="46"/>
      <c r="F98" s="65"/>
      <c r="G98" s="115"/>
      <c r="H98" s="115">
        <f>IF($C$4="citu pasākumu izmaksas",IF('1a+c+n'!$Q98="C",'1a+c+n'!H98,0))</f>
        <v>0</v>
      </c>
      <c r="I98" s="115"/>
      <c r="J98" s="115"/>
      <c r="K98" s="116">
        <f>IF($C$4="citu pasākumu izmaksas",IF('1a+c+n'!$Q98="C",'1a+c+n'!K98,0))</f>
        <v>0</v>
      </c>
      <c r="L98" s="82">
        <f>IF($C$4="citu pasākumu izmaksas",IF('1a+c+n'!$Q98="C",'1a+c+n'!L98,0))</f>
        <v>0</v>
      </c>
      <c r="M98" s="115">
        <f>IF($C$4="citu pasākumu izmaksas",IF('1a+c+n'!$Q98="C",'1a+c+n'!M98,0))</f>
        <v>0</v>
      </c>
      <c r="N98" s="115">
        <f>IF($C$4="citu pasākumu izmaksas",IF('1a+c+n'!$Q98="C",'1a+c+n'!N98,0))</f>
        <v>0</v>
      </c>
      <c r="O98" s="115">
        <f>IF($C$4="citu pasākumu izmaksas",IF('1a+c+n'!$Q98="C",'1a+c+n'!O98,0))</f>
        <v>0</v>
      </c>
      <c r="P98" s="116">
        <f>IF($C$4="citu pasākumu izmaksas",IF('1a+c+n'!$Q98="C",'1a+c+n'!P98,0))</f>
        <v>0</v>
      </c>
    </row>
    <row r="99" spans="1:16" x14ac:dyDescent="0.2">
      <c r="A99" s="51">
        <f>IF(P99=0,0,IF(COUNTBLANK(P99)=1,0,COUNTA($P$14:P99)))</f>
        <v>0</v>
      </c>
      <c r="B99" s="24">
        <f>IF($C$4="citu pasākumu izmaksas",IF('1a+c+n'!$Q99="C",'1a+c+n'!B99,0))</f>
        <v>0</v>
      </c>
      <c r="C99" s="64">
        <f>IF($C$4="citu pasākumu izmaksas",IF('1a+c+n'!$Q99="C",'1a+c+n'!C99,0))</f>
        <v>0</v>
      </c>
      <c r="D99" s="24">
        <f>IF($C$4="citu pasākumu izmaksas",IF('1a+c+n'!$Q99="C",'1a+c+n'!D99,0))</f>
        <v>0</v>
      </c>
      <c r="E99" s="46"/>
      <c r="F99" s="65"/>
      <c r="G99" s="115"/>
      <c r="H99" s="115">
        <f>IF($C$4="citu pasākumu izmaksas",IF('1a+c+n'!$Q99="C",'1a+c+n'!H99,0))</f>
        <v>0</v>
      </c>
      <c r="I99" s="115"/>
      <c r="J99" s="115"/>
      <c r="K99" s="116">
        <f>IF($C$4="citu pasākumu izmaksas",IF('1a+c+n'!$Q99="C",'1a+c+n'!K99,0))</f>
        <v>0</v>
      </c>
      <c r="L99" s="82">
        <f>IF($C$4="citu pasākumu izmaksas",IF('1a+c+n'!$Q99="C",'1a+c+n'!L99,0))</f>
        <v>0</v>
      </c>
      <c r="M99" s="115">
        <f>IF($C$4="citu pasākumu izmaksas",IF('1a+c+n'!$Q99="C",'1a+c+n'!M99,0))</f>
        <v>0</v>
      </c>
      <c r="N99" s="115">
        <f>IF($C$4="citu pasākumu izmaksas",IF('1a+c+n'!$Q99="C",'1a+c+n'!N99,0))</f>
        <v>0</v>
      </c>
      <c r="O99" s="115">
        <f>IF($C$4="citu pasākumu izmaksas",IF('1a+c+n'!$Q99="C",'1a+c+n'!O99,0))</f>
        <v>0</v>
      </c>
      <c r="P99" s="116">
        <f>IF($C$4="citu pasākumu izmaksas",IF('1a+c+n'!$Q99="C",'1a+c+n'!P99,0))</f>
        <v>0</v>
      </c>
    </row>
    <row r="100" spans="1:16" x14ac:dyDescent="0.2">
      <c r="A100" s="51">
        <f>IF(P100=0,0,IF(COUNTBLANK(P100)=1,0,COUNTA($P$14:P100)))</f>
        <v>0</v>
      </c>
      <c r="B100" s="24">
        <f>IF($C$4="citu pasākumu izmaksas",IF('1a+c+n'!$Q100="C",'1a+c+n'!B100,0))</f>
        <v>0</v>
      </c>
      <c r="C100" s="64">
        <f>IF($C$4="citu pasākumu izmaksas",IF('1a+c+n'!$Q100="C",'1a+c+n'!C100,0))</f>
        <v>0</v>
      </c>
      <c r="D100" s="24">
        <f>IF($C$4="citu pasākumu izmaksas",IF('1a+c+n'!$Q100="C",'1a+c+n'!D100,0))</f>
        <v>0</v>
      </c>
      <c r="E100" s="46"/>
      <c r="F100" s="65"/>
      <c r="G100" s="115"/>
      <c r="H100" s="115">
        <f>IF($C$4="citu pasākumu izmaksas",IF('1a+c+n'!$Q100="C",'1a+c+n'!H100,0))</f>
        <v>0</v>
      </c>
      <c r="I100" s="115"/>
      <c r="J100" s="115"/>
      <c r="K100" s="116">
        <f>IF($C$4="citu pasākumu izmaksas",IF('1a+c+n'!$Q100="C",'1a+c+n'!K100,0))</f>
        <v>0</v>
      </c>
      <c r="L100" s="82">
        <f>IF($C$4="citu pasākumu izmaksas",IF('1a+c+n'!$Q100="C",'1a+c+n'!L100,0))</f>
        <v>0</v>
      </c>
      <c r="M100" s="115">
        <f>IF($C$4="citu pasākumu izmaksas",IF('1a+c+n'!$Q100="C",'1a+c+n'!M100,0))</f>
        <v>0</v>
      </c>
      <c r="N100" s="115">
        <f>IF($C$4="citu pasākumu izmaksas",IF('1a+c+n'!$Q100="C",'1a+c+n'!N100,0))</f>
        <v>0</v>
      </c>
      <c r="O100" s="115">
        <f>IF($C$4="citu pasākumu izmaksas",IF('1a+c+n'!$Q100="C",'1a+c+n'!O100,0))</f>
        <v>0</v>
      </c>
      <c r="P100" s="116">
        <f>IF($C$4="citu pasākumu izmaksas",IF('1a+c+n'!$Q100="C",'1a+c+n'!P100,0))</f>
        <v>0</v>
      </c>
    </row>
    <row r="101" spans="1:16" x14ac:dyDescent="0.2">
      <c r="A101" s="51">
        <f>IF(P101=0,0,IF(COUNTBLANK(P101)=1,0,COUNTA($P$14:P101)))</f>
        <v>0</v>
      </c>
      <c r="B101" s="24">
        <f>IF($C$4="citu pasākumu izmaksas",IF('1a+c+n'!$Q101="C",'1a+c+n'!B101,0))</f>
        <v>0</v>
      </c>
      <c r="C101" s="64">
        <f>IF($C$4="citu pasākumu izmaksas",IF('1a+c+n'!$Q101="C",'1a+c+n'!C101,0))</f>
        <v>0</v>
      </c>
      <c r="D101" s="24">
        <f>IF($C$4="citu pasākumu izmaksas",IF('1a+c+n'!$Q101="C",'1a+c+n'!D101,0))</f>
        <v>0</v>
      </c>
      <c r="E101" s="46"/>
      <c r="F101" s="65"/>
      <c r="G101" s="115"/>
      <c r="H101" s="115">
        <f>IF($C$4="citu pasākumu izmaksas",IF('1a+c+n'!$Q101="C",'1a+c+n'!H101,0))</f>
        <v>0</v>
      </c>
      <c r="I101" s="115"/>
      <c r="J101" s="115"/>
      <c r="K101" s="116">
        <f>IF($C$4="citu pasākumu izmaksas",IF('1a+c+n'!$Q101="C",'1a+c+n'!K101,0))</f>
        <v>0</v>
      </c>
      <c r="L101" s="82">
        <f>IF($C$4="citu pasākumu izmaksas",IF('1a+c+n'!$Q101="C",'1a+c+n'!L101,0))</f>
        <v>0</v>
      </c>
      <c r="M101" s="115">
        <f>IF($C$4="citu pasākumu izmaksas",IF('1a+c+n'!$Q101="C",'1a+c+n'!M101,0))</f>
        <v>0</v>
      </c>
      <c r="N101" s="115">
        <f>IF($C$4="citu pasākumu izmaksas",IF('1a+c+n'!$Q101="C",'1a+c+n'!N101,0))</f>
        <v>0</v>
      </c>
      <c r="O101" s="115">
        <f>IF($C$4="citu pasākumu izmaksas",IF('1a+c+n'!$Q101="C",'1a+c+n'!O101,0))</f>
        <v>0</v>
      </c>
      <c r="P101" s="116">
        <f>IF($C$4="citu pasākumu izmaksas",IF('1a+c+n'!$Q101="C",'1a+c+n'!P101,0))</f>
        <v>0</v>
      </c>
    </row>
    <row r="102" spans="1:16" x14ac:dyDescent="0.2">
      <c r="A102" s="51">
        <f>IF(P102=0,0,IF(COUNTBLANK(P102)=1,0,COUNTA($P$14:P102)))</f>
        <v>0</v>
      </c>
      <c r="B102" s="24">
        <f>IF($C$4="citu pasākumu izmaksas",IF('1a+c+n'!$Q102="C",'1a+c+n'!B102,0))</f>
        <v>0</v>
      </c>
      <c r="C102" s="64">
        <f>IF($C$4="citu pasākumu izmaksas",IF('1a+c+n'!$Q102="C",'1a+c+n'!C102,0))</f>
        <v>0</v>
      </c>
      <c r="D102" s="24">
        <f>IF($C$4="citu pasākumu izmaksas",IF('1a+c+n'!$Q102="C",'1a+c+n'!D102,0))</f>
        <v>0</v>
      </c>
      <c r="E102" s="46"/>
      <c r="F102" s="65"/>
      <c r="G102" s="115"/>
      <c r="H102" s="115">
        <f>IF($C$4="citu pasākumu izmaksas",IF('1a+c+n'!$Q102="C",'1a+c+n'!H102,0))</f>
        <v>0</v>
      </c>
      <c r="I102" s="115"/>
      <c r="J102" s="115"/>
      <c r="K102" s="116">
        <f>IF($C$4="citu pasākumu izmaksas",IF('1a+c+n'!$Q102="C",'1a+c+n'!K102,0))</f>
        <v>0</v>
      </c>
      <c r="L102" s="82">
        <f>IF($C$4="citu pasākumu izmaksas",IF('1a+c+n'!$Q102="C",'1a+c+n'!L102,0))</f>
        <v>0</v>
      </c>
      <c r="M102" s="115">
        <f>IF($C$4="citu pasākumu izmaksas",IF('1a+c+n'!$Q102="C",'1a+c+n'!M102,0))</f>
        <v>0</v>
      </c>
      <c r="N102" s="115">
        <f>IF($C$4="citu pasākumu izmaksas",IF('1a+c+n'!$Q102="C",'1a+c+n'!N102,0))</f>
        <v>0</v>
      </c>
      <c r="O102" s="115">
        <f>IF($C$4="citu pasākumu izmaksas",IF('1a+c+n'!$Q102="C",'1a+c+n'!O102,0))</f>
        <v>0</v>
      </c>
      <c r="P102" s="116">
        <f>IF($C$4="citu pasākumu izmaksas",IF('1a+c+n'!$Q102="C",'1a+c+n'!P102,0))</f>
        <v>0</v>
      </c>
    </row>
    <row r="103" spans="1:16" x14ac:dyDescent="0.2">
      <c r="A103" s="51">
        <f>IF(P103=0,0,IF(COUNTBLANK(P103)=1,0,COUNTA($P$14:P103)))</f>
        <v>0</v>
      </c>
      <c r="B103" s="24">
        <f>IF($C$4="citu pasākumu izmaksas",IF('1a+c+n'!$Q103="C",'1a+c+n'!B103,0))</f>
        <v>0</v>
      </c>
      <c r="C103" s="64">
        <f>IF($C$4="citu pasākumu izmaksas",IF('1a+c+n'!$Q103="C",'1a+c+n'!C103,0))</f>
        <v>0</v>
      </c>
      <c r="D103" s="24">
        <f>IF($C$4="citu pasākumu izmaksas",IF('1a+c+n'!$Q103="C",'1a+c+n'!D103,0))</f>
        <v>0</v>
      </c>
      <c r="E103" s="46"/>
      <c r="F103" s="65"/>
      <c r="G103" s="115"/>
      <c r="H103" s="115">
        <f>IF($C$4="citu pasākumu izmaksas",IF('1a+c+n'!$Q103="C",'1a+c+n'!H103,0))</f>
        <v>0</v>
      </c>
      <c r="I103" s="115"/>
      <c r="J103" s="115"/>
      <c r="K103" s="116">
        <f>IF($C$4="citu pasākumu izmaksas",IF('1a+c+n'!$Q103="C",'1a+c+n'!K103,0))</f>
        <v>0</v>
      </c>
      <c r="L103" s="82">
        <f>IF($C$4="citu pasākumu izmaksas",IF('1a+c+n'!$Q103="C",'1a+c+n'!L103,0))</f>
        <v>0</v>
      </c>
      <c r="M103" s="115">
        <f>IF($C$4="citu pasākumu izmaksas",IF('1a+c+n'!$Q103="C",'1a+c+n'!M103,0))</f>
        <v>0</v>
      </c>
      <c r="N103" s="115">
        <f>IF($C$4="citu pasākumu izmaksas",IF('1a+c+n'!$Q103="C",'1a+c+n'!N103,0))</f>
        <v>0</v>
      </c>
      <c r="O103" s="115">
        <f>IF($C$4="citu pasākumu izmaksas",IF('1a+c+n'!$Q103="C",'1a+c+n'!O103,0))</f>
        <v>0</v>
      </c>
      <c r="P103" s="116">
        <f>IF($C$4="citu pasākumu izmaksas",IF('1a+c+n'!$Q103="C",'1a+c+n'!P103,0))</f>
        <v>0</v>
      </c>
    </row>
    <row r="104" spans="1:16" x14ac:dyDescent="0.2">
      <c r="A104" s="51">
        <f>IF(P104=0,0,IF(COUNTBLANK(P104)=1,0,COUNTA($P$14:P104)))</f>
        <v>0</v>
      </c>
      <c r="B104" s="24">
        <f>IF($C$4="citu pasākumu izmaksas",IF('1a+c+n'!$Q104="C",'1a+c+n'!B104,0))</f>
        <v>0</v>
      </c>
      <c r="C104" s="64">
        <f>IF($C$4="citu pasākumu izmaksas",IF('1a+c+n'!$Q104="C",'1a+c+n'!C104,0))</f>
        <v>0</v>
      </c>
      <c r="D104" s="24">
        <f>IF($C$4="citu pasākumu izmaksas",IF('1a+c+n'!$Q104="C",'1a+c+n'!D104,0))</f>
        <v>0</v>
      </c>
      <c r="E104" s="46"/>
      <c r="F104" s="65"/>
      <c r="G104" s="115"/>
      <c r="H104" s="115">
        <f>IF($C$4="citu pasākumu izmaksas",IF('1a+c+n'!$Q104="C",'1a+c+n'!H104,0))</f>
        <v>0</v>
      </c>
      <c r="I104" s="115"/>
      <c r="J104" s="115"/>
      <c r="K104" s="116">
        <f>IF($C$4="citu pasākumu izmaksas",IF('1a+c+n'!$Q104="C",'1a+c+n'!K104,0))</f>
        <v>0</v>
      </c>
      <c r="L104" s="82">
        <f>IF($C$4="citu pasākumu izmaksas",IF('1a+c+n'!$Q104="C",'1a+c+n'!L104,0))</f>
        <v>0</v>
      </c>
      <c r="M104" s="115">
        <f>IF($C$4="citu pasākumu izmaksas",IF('1a+c+n'!$Q104="C",'1a+c+n'!M104,0))</f>
        <v>0</v>
      </c>
      <c r="N104" s="115">
        <f>IF($C$4="citu pasākumu izmaksas",IF('1a+c+n'!$Q104="C",'1a+c+n'!N104,0))</f>
        <v>0</v>
      </c>
      <c r="O104" s="115">
        <f>IF($C$4="citu pasākumu izmaksas",IF('1a+c+n'!$Q104="C",'1a+c+n'!O104,0))</f>
        <v>0</v>
      </c>
      <c r="P104" s="116">
        <f>IF($C$4="citu pasākumu izmaksas",IF('1a+c+n'!$Q104="C",'1a+c+n'!P104,0))</f>
        <v>0</v>
      </c>
    </row>
    <row r="105" spans="1:16" x14ac:dyDescent="0.2">
      <c r="A105" s="51">
        <f>IF(P105=0,0,IF(COUNTBLANK(P105)=1,0,COUNTA($P$14:P105)))</f>
        <v>0</v>
      </c>
      <c r="B105" s="24">
        <f>IF($C$4="citu pasākumu izmaksas",IF('1a+c+n'!$Q105="C",'1a+c+n'!B105,0))</f>
        <v>0</v>
      </c>
      <c r="C105" s="64">
        <f>IF($C$4="citu pasākumu izmaksas",IF('1a+c+n'!$Q105="C",'1a+c+n'!C105,0))</f>
        <v>0</v>
      </c>
      <c r="D105" s="24">
        <f>IF($C$4="citu pasākumu izmaksas",IF('1a+c+n'!$Q105="C",'1a+c+n'!D105,0))</f>
        <v>0</v>
      </c>
      <c r="E105" s="46"/>
      <c r="F105" s="65"/>
      <c r="G105" s="115"/>
      <c r="H105" s="115">
        <f>IF($C$4="citu pasākumu izmaksas",IF('1a+c+n'!$Q105="C",'1a+c+n'!H105,0))</f>
        <v>0</v>
      </c>
      <c r="I105" s="115"/>
      <c r="J105" s="115"/>
      <c r="K105" s="116">
        <f>IF($C$4="citu pasākumu izmaksas",IF('1a+c+n'!$Q105="C",'1a+c+n'!K105,0))</f>
        <v>0</v>
      </c>
      <c r="L105" s="82">
        <f>IF($C$4="citu pasākumu izmaksas",IF('1a+c+n'!$Q105="C",'1a+c+n'!L105,0))</f>
        <v>0</v>
      </c>
      <c r="M105" s="115">
        <f>IF($C$4="citu pasākumu izmaksas",IF('1a+c+n'!$Q105="C",'1a+c+n'!M105,0))</f>
        <v>0</v>
      </c>
      <c r="N105" s="115">
        <f>IF($C$4="citu pasākumu izmaksas",IF('1a+c+n'!$Q105="C",'1a+c+n'!N105,0))</f>
        <v>0</v>
      </c>
      <c r="O105" s="115">
        <f>IF($C$4="citu pasākumu izmaksas",IF('1a+c+n'!$Q105="C",'1a+c+n'!O105,0))</f>
        <v>0</v>
      </c>
      <c r="P105" s="116">
        <f>IF($C$4="citu pasākumu izmaksas",IF('1a+c+n'!$Q105="C",'1a+c+n'!P105,0))</f>
        <v>0</v>
      </c>
    </row>
    <row r="106" spans="1:16" x14ac:dyDescent="0.2">
      <c r="A106" s="51">
        <f>IF(P106=0,0,IF(COUNTBLANK(P106)=1,0,COUNTA($P$14:P106)))</f>
        <v>0</v>
      </c>
      <c r="B106" s="24">
        <f>IF($C$4="citu pasākumu izmaksas",IF('1a+c+n'!$Q106="C",'1a+c+n'!B106,0))</f>
        <v>0</v>
      </c>
      <c r="C106" s="64">
        <f>IF($C$4="citu pasākumu izmaksas",IF('1a+c+n'!$Q106="C",'1a+c+n'!C106,0))</f>
        <v>0</v>
      </c>
      <c r="D106" s="24">
        <f>IF($C$4="citu pasākumu izmaksas",IF('1a+c+n'!$Q106="C",'1a+c+n'!D106,0))</f>
        <v>0</v>
      </c>
      <c r="E106" s="46"/>
      <c r="F106" s="65"/>
      <c r="G106" s="115"/>
      <c r="H106" s="115">
        <f>IF($C$4="citu pasākumu izmaksas",IF('1a+c+n'!$Q106="C",'1a+c+n'!H106,0))</f>
        <v>0</v>
      </c>
      <c r="I106" s="115"/>
      <c r="J106" s="115"/>
      <c r="K106" s="116">
        <f>IF($C$4="citu pasākumu izmaksas",IF('1a+c+n'!$Q106="C",'1a+c+n'!K106,0))</f>
        <v>0</v>
      </c>
      <c r="L106" s="82">
        <f>IF($C$4="citu pasākumu izmaksas",IF('1a+c+n'!$Q106="C",'1a+c+n'!L106,0))</f>
        <v>0</v>
      </c>
      <c r="M106" s="115">
        <f>IF($C$4="citu pasākumu izmaksas",IF('1a+c+n'!$Q106="C",'1a+c+n'!M106,0))</f>
        <v>0</v>
      </c>
      <c r="N106" s="115">
        <f>IF($C$4="citu pasākumu izmaksas",IF('1a+c+n'!$Q106="C",'1a+c+n'!N106,0))</f>
        <v>0</v>
      </c>
      <c r="O106" s="115">
        <f>IF($C$4="citu pasākumu izmaksas",IF('1a+c+n'!$Q106="C",'1a+c+n'!O106,0))</f>
        <v>0</v>
      </c>
      <c r="P106" s="116">
        <f>IF($C$4="citu pasākumu izmaksas",IF('1a+c+n'!$Q106="C",'1a+c+n'!P106,0))</f>
        <v>0</v>
      </c>
    </row>
    <row r="107" spans="1:16" x14ac:dyDescent="0.2">
      <c r="A107" s="51">
        <f>IF(P107=0,0,IF(COUNTBLANK(P107)=1,0,COUNTA($P$14:P107)))</f>
        <v>0</v>
      </c>
      <c r="B107" s="24">
        <f>IF($C$4="citu pasākumu izmaksas",IF('1a+c+n'!$Q107="C",'1a+c+n'!B107,0))</f>
        <v>0</v>
      </c>
      <c r="C107" s="64">
        <f>IF($C$4="citu pasākumu izmaksas",IF('1a+c+n'!$Q107="C",'1a+c+n'!C107,0))</f>
        <v>0</v>
      </c>
      <c r="D107" s="24">
        <f>IF($C$4="citu pasākumu izmaksas",IF('1a+c+n'!$Q107="C",'1a+c+n'!D107,0))</f>
        <v>0</v>
      </c>
      <c r="E107" s="46"/>
      <c r="F107" s="65"/>
      <c r="G107" s="115"/>
      <c r="H107" s="115">
        <f>IF($C$4="citu pasākumu izmaksas",IF('1a+c+n'!$Q107="C",'1a+c+n'!H107,0))</f>
        <v>0</v>
      </c>
      <c r="I107" s="115"/>
      <c r="J107" s="115"/>
      <c r="K107" s="116">
        <f>IF($C$4="citu pasākumu izmaksas",IF('1a+c+n'!$Q107="C",'1a+c+n'!K107,0))</f>
        <v>0</v>
      </c>
      <c r="L107" s="82">
        <f>IF($C$4="citu pasākumu izmaksas",IF('1a+c+n'!$Q107="C",'1a+c+n'!L107,0))</f>
        <v>0</v>
      </c>
      <c r="M107" s="115">
        <f>IF($C$4="citu pasākumu izmaksas",IF('1a+c+n'!$Q107="C",'1a+c+n'!M107,0))</f>
        <v>0</v>
      </c>
      <c r="N107" s="115">
        <f>IF($C$4="citu pasākumu izmaksas",IF('1a+c+n'!$Q107="C",'1a+c+n'!N107,0))</f>
        <v>0</v>
      </c>
      <c r="O107" s="115">
        <f>IF($C$4="citu pasākumu izmaksas",IF('1a+c+n'!$Q107="C",'1a+c+n'!O107,0))</f>
        <v>0</v>
      </c>
      <c r="P107" s="116">
        <f>IF($C$4="citu pasākumu izmaksas",IF('1a+c+n'!$Q107="C",'1a+c+n'!P107,0))</f>
        <v>0</v>
      </c>
    </row>
    <row r="108" spans="1:16" x14ac:dyDescent="0.2">
      <c r="A108" s="51">
        <f>IF(P108=0,0,IF(COUNTBLANK(P108)=1,0,COUNTA($P$14:P108)))</f>
        <v>0</v>
      </c>
      <c r="B108" s="24">
        <f>IF($C$4="citu pasākumu izmaksas",IF('1a+c+n'!$Q108="C",'1a+c+n'!B108,0))</f>
        <v>0</v>
      </c>
      <c r="C108" s="64">
        <f>IF($C$4="citu pasākumu izmaksas",IF('1a+c+n'!$Q108="C",'1a+c+n'!C108,0))</f>
        <v>0</v>
      </c>
      <c r="D108" s="24">
        <f>IF($C$4="citu pasākumu izmaksas",IF('1a+c+n'!$Q108="C",'1a+c+n'!D108,0))</f>
        <v>0</v>
      </c>
      <c r="E108" s="46"/>
      <c r="F108" s="65"/>
      <c r="G108" s="115"/>
      <c r="H108" s="115">
        <f>IF($C$4="citu pasākumu izmaksas",IF('1a+c+n'!$Q108="C",'1a+c+n'!H108,0))</f>
        <v>0</v>
      </c>
      <c r="I108" s="115"/>
      <c r="J108" s="115"/>
      <c r="K108" s="116">
        <f>IF($C$4="citu pasākumu izmaksas",IF('1a+c+n'!$Q108="C",'1a+c+n'!K108,0))</f>
        <v>0</v>
      </c>
      <c r="L108" s="82">
        <f>IF($C$4="citu pasākumu izmaksas",IF('1a+c+n'!$Q108="C",'1a+c+n'!L108,0))</f>
        <v>0</v>
      </c>
      <c r="M108" s="115">
        <f>IF($C$4="citu pasākumu izmaksas",IF('1a+c+n'!$Q108="C",'1a+c+n'!M108,0))</f>
        <v>0</v>
      </c>
      <c r="N108" s="115">
        <f>IF($C$4="citu pasākumu izmaksas",IF('1a+c+n'!$Q108="C",'1a+c+n'!N108,0))</f>
        <v>0</v>
      </c>
      <c r="O108" s="115">
        <f>IF($C$4="citu pasākumu izmaksas",IF('1a+c+n'!$Q108="C",'1a+c+n'!O108,0))</f>
        <v>0</v>
      </c>
      <c r="P108" s="116">
        <f>IF($C$4="citu pasākumu izmaksas",IF('1a+c+n'!$Q108="C",'1a+c+n'!P108,0))</f>
        <v>0</v>
      </c>
    </row>
    <row r="109" spans="1:16" x14ac:dyDescent="0.2">
      <c r="A109" s="51">
        <f>IF(P109=0,0,IF(COUNTBLANK(P109)=1,0,COUNTA($P$14:P109)))</f>
        <v>0</v>
      </c>
      <c r="B109" s="24">
        <f>IF($C$4="citu pasākumu izmaksas",IF('1a+c+n'!$Q109="C",'1a+c+n'!B109,0))</f>
        <v>0</v>
      </c>
      <c r="C109" s="64">
        <f>IF($C$4="citu pasākumu izmaksas",IF('1a+c+n'!$Q109="C",'1a+c+n'!C109,0))</f>
        <v>0</v>
      </c>
      <c r="D109" s="24">
        <f>IF($C$4="citu pasākumu izmaksas",IF('1a+c+n'!$Q109="C",'1a+c+n'!D109,0))</f>
        <v>0</v>
      </c>
      <c r="E109" s="46"/>
      <c r="F109" s="65"/>
      <c r="G109" s="115"/>
      <c r="H109" s="115">
        <f>IF($C$4="citu pasākumu izmaksas",IF('1a+c+n'!$Q109="C",'1a+c+n'!H109,0))</f>
        <v>0</v>
      </c>
      <c r="I109" s="115"/>
      <c r="J109" s="115"/>
      <c r="K109" s="116">
        <f>IF($C$4="citu pasākumu izmaksas",IF('1a+c+n'!$Q109="C",'1a+c+n'!K109,0))</f>
        <v>0</v>
      </c>
      <c r="L109" s="82">
        <f>IF($C$4="citu pasākumu izmaksas",IF('1a+c+n'!$Q109="C",'1a+c+n'!L109,0))</f>
        <v>0</v>
      </c>
      <c r="M109" s="115">
        <f>IF($C$4="citu pasākumu izmaksas",IF('1a+c+n'!$Q109="C",'1a+c+n'!M109,0))</f>
        <v>0</v>
      </c>
      <c r="N109" s="115">
        <f>IF($C$4="citu pasākumu izmaksas",IF('1a+c+n'!$Q109="C",'1a+c+n'!N109,0))</f>
        <v>0</v>
      </c>
      <c r="O109" s="115">
        <f>IF($C$4="citu pasākumu izmaksas",IF('1a+c+n'!$Q109="C",'1a+c+n'!O109,0))</f>
        <v>0</v>
      </c>
      <c r="P109" s="116">
        <f>IF($C$4="citu pasākumu izmaksas",IF('1a+c+n'!$Q109="C",'1a+c+n'!P109,0))</f>
        <v>0</v>
      </c>
    </row>
    <row r="110" spans="1:16" x14ac:dyDescent="0.2">
      <c r="A110" s="51">
        <f>IF(P110=0,0,IF(COUNTBLANK(P110)=1,0,COUNTA($P$14:P110)))</f>
        <v>0</v>
      </c>
      <c r="B110" s="24">
        <f>IF($C$4="citu pasākumu izmaksas",IF('1a+c+n'!$Q110="C",'1a+c+n'!B110,0))</f>
        <v>0</v>
      </c>
      <c r="C110" s="64">
        <f>IF($C$4="citu pasākumu izmaksas",IF('1a+c+n'!$Q110="C",'1a+c+n'!C110,0))</f>
        <v>0</v>
      </c>
      <c r="D110" s="24">
        <f>IF($C$4="citu pasākumu izmaksas",IF('1a+c+n'!$Q110="C",'1a+c+n'!D110,0))</f>
        <v>0</v>
      </c>
      <c r="E110" s="46"/>
      <c r="F110" s="65"/>
      <c r="G110" s="115"/>
      <c r="H110" s="115">
        <f>IF($C$4="citu pasākumu izmaksas",IF('1a+c+n'!$Q110="C",'1a+c+n'!H110,0))</f>
        <v>0</v>
      </c>
      <c r="I110" s="115"/>
      <c r="J110" s="115"/>
      <c r="K110" s="116">
        <f>IF($C$4="citu pasākumu izmaksas",IF('1a+c+n'!$Q110="C",'1a+c+n'!K110,0))</f>
        <v>0</v>
      </c>
      <c r="L110" s="82">
        <f>IF($C$4="citu pasākumu izmaksas",IF('1a+c+n'!$Q110="C",'1a+c+n'!L110,0))</f>
        <v>0</v>
      </c>
      <c r="M110" s="115">
        <f>IF($C$4="citu pasākumu izmaksas",IF('1a+c+n'!$Q110="C",'1a+c+n'!M110,0))</f>
        <v>0</v>
      </c>
      <c r="N110" s="115">
        <f>IF($C$4="citu pasākumu izmaksas",IF('1a+c+n'!$Q110="C",'1a+c+n'!N110,0))</f>
        <v>0</v>
      </c>
      <c r="O110" s="115">
        <f>IF($C$4="citu pasākumu izmaksas",IF('1a+c+n'!$Q110="C",'1a+c+n'!O110,0))</f>
        <v>0</v>
      </c>
      <c r="P110" s="116">
        <f>IF($C$4="citu pasākumu izmaksas",IF('1a+c+n'!$Q110="C",'1a+c+n'!P110,0))</f>
        <v>0</v>
      </c>
    </row>
    <row r="111" spans="1:16" x14ac:dyDescent="0.2">
      <c r="A111" s="51">
        <f>IF(P111=0,0,IF(COUNTBLANK(P111)=1,0,COUNTA($P$14:P111)))</f>
        <v>0</v>
      </c>
      <c r="B111" s="24">
        <f>IF($C$4="citu pasākumu izmaksas",IF('1a+c+n'!$Q111="C",'1a+c+n'!B111,0))</f>
        <v>0</v>
      </c>
      <c r="C111" s="64">
        <f>IF($C$4="citu pasākumu izmaksas",IF('1a+c+n'!$Q111="C",'1a+c+n'!C111,0))</f>
        <v>0</v>
      </c>
      <c r="D111" s="24">
        <f>IF($C$4="citu pasākumu izmaksas",IF('1a+c+n'!$Q111="C",'1a+c+n'!D111,0))</f>
        <v>0</v>
      </c>
      <c r="E111" s="46"/>
      <c r="F111" s="65"/>
      <c r="G111" s="115"/>
      <c r="H111" s="115">
        <f>IF($C$4="citu pasākumu izmaksas",IF('1a+c+n'!$Q111="C",'1a+c+n'!H111,0))</f>
        <v>0</v>
      </c>
      <c r="I111" s="115"/>
      <c r="J111" s="115"/>
      <c r="K111" s="116">
        <f>IF($C$4="citu pasākumu izmaksas",IF('1a+c+n'!$Q111="C",'1a+c+n'!K111,0))</f>
        <v>0</v>
      </c>
      <c r="L111" s="82">
        <f>IF($C$4="citu pasākumu izmaksas",IF('1a+c+n'!$Q111="C",'1a+c+n'!L111,0))</f>
        <v>0</v>
      </c>
      <c r="M111" s="115">
        <f>IF($C$4="citu pasākumu izmaksas",IF('1a+c+n'!$Q111="C",'1a+c+n'!M111,0))</f>
        <v>0</v>
      </c>
      <c r="N111" s="115">
        <f>IF($C$4="citu pasākumu izmaksas",IF('1a+c+n'!$Q111="C",'1a+c+n'!N111,0))</f>
        <v>0</v>
      </c>
      <c r="O111" s="115">
        <f>IF($C$4="citu pasākumu izmaksas",IF('1a+c+n'!$Q111="C",'1a+c+n'!O111,0))</f>
        <v>0</v>
      </c>
      <c r="P111" s="116">
        <f>IF($C$4="citu pasākumu izmaksas",IF('1a+c+n'!$Q111="C",'1a+c+n'!P111,0))</f>
        <v>0</v>
      </c>
    </row>
    <row r="112" spans="1:16" x14ac:dyDescent="0.2">
      <c r="A112" s="51">
        <f>IF(P112=0,0,IF(COUNTBLANK(P112)=1,0,COUNTA($P$14:P112)))</f>
        <v>0</v>
      </c>
      <c r="B112" s="24">
        <f>IF($C$4="citu pasākumu izmaksas",IF('1a+c+n'!$Q112="C",'1a+c+n'!B112,0))</f>
        <v>0</v>
      </c>
      <c r="C112" s="64">
        <f>IF($C$4="citu pasākumu izmaksas",IF('1a+c+n'!$Q112="C",'1a+c+n'!C112,0))</f>
        <v>0</v>
      </c>
      <c r="D112" s="24">
        <f>IF($C$4="citu pasākumu izmaksas",IF('1a+c+n'!$Q112="C",'1a+c+n'!D112,0))</f>
        <v>0</v>
      </c>
      <c r="E112" s="46"/>
      <c r="F112" s="65"/>
      <c r="G112" s="115"/>
      <c r="H112" s="115">
        <f>IF($C$4="citu pasākumu izmaksas",IF('1a+c+n'!$Q112="C",'1a+c+n'!H112,0))</f>
        <v>0</v>
      </c>
      <c r="I112" s="115"/>
      <c r="J112" s="115"/>
      <c r="K112" s="116">
        <f>IF($C$4="citu pasākumu izmaksas",IF('1a+c+n'!$Q112="C",'1a+c+n'!K112,0))</f>
        <v>0</v>
      </c>
      <c r="L112" s="82">
        <f>IF($C$4="citu pasākumu izmaksas",IF('1a+c+n'!$Q112="C",'1a+c+n'!L112,0))</f>
        <v>0</v>
      </c>
      <c r="M112" s="115">
        <f>IF($C$4="citu pasākumu izmaksas",IF('1a+c+n'!$Q112="C",'1a+c+n'!M112,0))</f>
        <v>0</v>
      </c>
      <c r="N112" s="115">
        <f>IF($C$4="citu pasākumu izmaksas",IF('1a+c+n'!$Q112="C",'1a+c+n'!N112,0))</f>
        <v>0</v>
      </c>
      <c r="O112" s="115">
        <f>IF($C$4="citu pasākumu izmaksas",IF('1a+c+n'!$Q112="C",'1a+c+n'!O112,0))</f>
        <v>0</v>
      </c>
      <c r="P112" s="116">
        <f>IF($C$4="citu pasākumu izmaksas",IF('1a+c+n'!$Q112="C",'1a+c+n'!P112,0))</f>
        <v>0</v>
      </c>
    </row>
    <row r="113" spans="1:16" x14ac:dyDescent="0.2">
      <c r="A113" s="51">
        <f>IF(P113=0,0,IF(COUNTBLANK(P113)=1,0,COUNTA($P$14:P113)))</f>
        <v>0</v>
      </c>
      <c r="B113" s="24">
        <f>IF($C$4="citu pasākumu izmaksas",IF('1a+c+n'!$Q113="C",'1a+c+n'!B113,0))</f>
        <v>0</v>
      </c>
      <c r="C113" s="64">
        <f>IF($C$4="citu pasākumu izmaksas",IF('1a+c+n'!$Q113="C",'1a+c+n'!C113,0))</f>
        <v>0</v>
      </c>
      <c r="D113" s="24">
        <f>IF($C$4="citu pasākumu izmaksas",IF('1a+c+n'!$Q113="C",'1a+c+n'!D113,0))</f>
        <v>0</v>
      </c>
      <c r="E113" s="46"/>
      <c r="F113" s="65"/>
      <c r="G113" s="115"/>
      <c r="H113" s="115">
        <f>IF($C$4="citu pasākumu izmaksas",IF('1a+c+n'!$Q113="C",'1a+c+n'!H113,0))</f>
        <v>0</v>
      </c>
      <c r="I113" s="115"/>
      <c r="J113" s="115"/>
      <c r="K113" s="116">
        <f>IF($C$4="citu pasākumu izmaksas",IF('1a+c+n'!$Q113="C",'1a+c+n'!K113,0))</f>
        <v>0</v>
      </c>
      <c r="L113" s="82">
        <f>IF($C$4="citu pasākumu izmaksas",IF('1a+c+n'!$Q113="C",'1a+c+n'!L113,0))</f>
        <v>0</v>
      </c>
      <c r="M113" s="115">
        <f>IF($C$4="citu pasākumu izmaksas",IF('1a+c+n'!$Q113="C",'1a+c+n'!M113,0))</f>
        <v>0</v>
      </c>
      <c r="N113" s="115">
        <f>IF($C$4="citu pasākumu izmaksas",IF('1a+c+n'!$Q113="C",'1a+c+n'!N113,0))</f>
        <v>0</v>
      </c>
      <c r="O113" s="115">
        <f>IF($C$4="citu pasākumu izmaksas",IF('1a+c+n'!$Q113="C",'1a+c+n'!O113,0))</f>
        <v>0</v>
      </c>
      <c r="P113" s="116">
        <f>IF($C$4="citu pasākumu izmaksas",IF('1a+c+n'!$Q113="C",'1a+c+n'!P113,0))</f>
        <v>0</v>
      </c>
    </row>
    <row r="114" spans="1:16" x14ac:dyDescent="0.2">
      <c r="A114" s="51">
        <f>IF(P114=0,0,IF(COUNTBLANK(P114)=1,0,COUNTA($P$14:P114)))</f>
        <v>0</v>
      </c>
      <c r="B114" s="24">
        <f>IF($C$4="citu pasākumu izmaksas",IF('1a+c+n'!$Q114="C",'1a+c+n'!B114,0))</f>
        <v>0</v>
      </c>
      <c r="C114" s="64">
        <f>IF($C$4="citu pasākumu izmaksas",IF('1a+c+n'!$Q114="C",'1a+c+n'!C114,0))</f>
        <v>0</v>
      </c>
      <c r="D114" s="24">
        <f>IF($C$4="citu pasākumu izmaksas",IF('1a+c+n'!$Q114="C",'1a+c+n'!D114,0))</f>
        <v>0</v>
      </c>
      <c r="E114" s="46"/>
      <c r="F114" s="65"/>
      <c r="G114" s="115"/>
      <c r="H114" s="115">
        <f>IF($C$4="citu pasākumu izmaksas",IF('1a+c+n'!$Q114="C",'1a+c+n'!H114,0))</f>
        <v>0</v>
      </c>
      <c r="I114" s="115"/>
      <c r="J114" s="115"/>
      <c r="K114" s="116">
        <f>IF($C$4="citu pasākumu izmaksas",IF('1a+c+n'!$Q114="C",'1a+c+n'!K114,0))</f>
        <v>0</v>
      </c>
      <c r="L114" s="82">
        <f>IF($C$4="citu pasākumu izmaksas",IF('1a+c+n'!$Q114="C",'1a+c+n'!L114,0))</f>
        <v>0</v>
      </c>
      <c r="M114" s="115">
        <f>IF($C$4="citu pasākumu izmaksas",IF('1a+c+n'!$Q114="C",'1a+c+n'!M114,0))</f>
        <v>0</v>
      </c>
      <c r="N114" s="115">
        <f>IF($C$4="citu pasākumu izmaksas",IF('1a+c+n'!$Q114="C",'1a+c+n'!N114,0))</f>
        <v>0</v>
      </c>
      <c r="O114" s="115">
        <f>IF($C$4="citu pasākumu izmaksas",IF('1a+c+n'!$Q114="C",'1a+c+n'!O114,0))</f>
        <v>0</v>
      </c>
      <c r="P114" s="116">
        <f>IF($C$4="citu pasākumu izmaksas",IF('1a+c+n'!$Q114="C",'1a+c+n'!P114,0))</f>
        <v>0</v>
      </c>
    </row>
    <row r="115" spans="1:16" ht="22.5" x14ac:dyDescent="0.2">
      <c r="A115" s="51">
        <f>IF(P115=0,0,IF(COUNTBLANK(P115)=1,0,COUNTA($P$14:P115)))</f>
        <v>0</v>
      </c>
      <c r="B115" s="24">
        <f>IF($C$4="citu pasākumu izmaksas",IF('1a+c+n'!$Q115="C",'1a+c+n'!B115,0))</f>
        <v>0</v>
      </c>
      <c r="C115" s="64" t="str">
        <f>IF($C$4="citu pasākumu izmaksas",IF('1a+c+n'!$Q115="C",'1a+c+n'!C115,0))</f>
        <v>Pēc demontāžas lieveņu virsmu apstrādāt ar betonkontaktu</v>
      </c>
      <c r="D115" s="24" t="str">
        <f>IF($C$4="citu pasākumu izmaksas",IF('1a+c+n'!$Q115="C",'1a+c+n'!D115,0))</f>
        <v>m2</v>
      </c>
      <c r="E115" s="46"/>
      <c r="F115" s="65"/>
      <c r="G115" s="115"/>
      <c r="H115" s="115">
        <f>IF($C$4="citu pasākumu izmaksas",IF('1a+c+n'!$Q115="C",'1a+c+n'!H115,0))</f>
        <v>0</v>
      </c>
      <c r="I115" s="115"/>
      <c r="J115" s="115"/>
      <c r="K115" s="116">
        <f>IF($C$4="citu pasākumu izmaksas",IF('1a+c+n'!$Q115="C",'1a+c+n'!K115,0))</f>
        <v>0</v>
      </c>
      <c r="L115" s="82">
        <f>IF($C$4="citu pasākumu izmaksas",IF('1a+c+n'!$Q115="C",'1a+c+n'!L115,0))</f>
        <v>0</v>
      </c>
      <c r="M115" s="115">
        <f>IF($C$4="citu pasākumu izmaksas",IF('1a+c+n'!$Q115="C",'1a+c+n'!M115,0))</f>
        <v>0</v>
      </c>
      <c r="N115" s="115">
        <f>IF($C$4="citu pasākumu izmaksas",IF('1a+c+n'!$Q115="C",'1a+c+n'!N115,0))</f>
        <v>0</v>
      </c>
      <c r="O115" s="115">
        <f>IF($C$4="citu pasākumu izmaksas",IF('1a+c+n'!$Q115="C",'1a+c+n'!O115,0))</f>
        <v>0</v>
      </c>
      <c r="P115" s="116">
        <f>IF($C$4="citu pasākumu izmaksas",IF('1a+c+n'!$Q115="C",'1a+c+n'!P115,0))</f>
        <v>0</v>
      </c>
    </row>
    <row r="116" spans="1:16" ht="33.75" x14ac:dyDescent="0.2">
      <c r="A116" s="51">
        <f>IF(P116=0,0,IF(COUNTBLANK(P116)=1,0,COUNTA($P$14:P116)))</f>
        <v>0</v>
      </c>
      <c r="B116" s="24">
        <f>IF($C$4="citu pasākumu izmaksas",IF('1a+c+n'!$Q116="C",'1a+c+n'!B116,0))</f>
        <v>0</v>
      </c>
      <c r="C116" s="64" t="str">
        <f>IF($C$4="citu pasākumu izmaksas",IF('1a+c+n'!$Q116="C",'1a+c+n'!C116,0))</f>
        <v>Jaunas virsmas izbūve no betona C20/25 ar rievotu pretslīdes virsmu. Virsmas apstrāde ar caurspīdīgu hidroizolējošu pārklājumu</v>
      </c>
      <c r="D116" s="24" t="str">
        <f>IF($C$4="citu pasākumu izmaksas",IF('1a+c+n'!$Q116="C",'1a+c+n'!D116,0))</f>
        <v>m2</v>
      </c>
      <c r="E116" s="46"/>
      <c r="F116" s="65"/>
      <c r="G116" s="115"/>
      <c r="H116" s="115">
        <f>IF($C$4="citu pasākumu izmaksas",IF('1a+c+n'!$Q116="C",'1a+c+n'!H116,0))</f>
        <v>0</v>
      </c>
      <c r="I116" s="115"/>
      <c r="J116" s="115"/>
      <c r="K116" s="116">
        <f>IF($C$4="citu pasākumu izmaksas",IF('1a+c+n'!$Q116="C",'1a+c+n'!K116,0))</f>
        <v>0</v>
      </c>
      <c r="L116" s="82">
        <f>IF($C$4="citu pasākumu izmaksas",IF('1a+c+n'!$Q116="C",'1a+c+n'!L116,0))</f>
        <v>0</v>
      </c>
      <c r="M116" s="115">
        <f>IF($C$4="citu pasākumu izmaksas",IF('1a+c+n'!$Q116="C",'1a+c+n'!M116,0))</f>
        <v>0</v>
      </c>
      <c r="N116" s="115">
        <f>IF($C$4="citu pasākumu izmaksas",IF('1a+c+n'!$Q116="C",'1a+c+n'!N116,0))</f>
        <v>0</v>
      </c>
      <c r="O116" s="115">
        <f>IF($C$4="citu pasākumu izmaksas",IF('1a+c+n'!$Q116="C",'1a+c+n'!O116,0))</f>
        <v>0</v>
      </c>
      <c r="P116" s="116">
        <f>IF($C$4="citu pasākumu izmaksas",IF('1a+c+n'!$Q116="C",'1a+c+n'!P116,0))</f>
        <v>0</v>
      </c>
    </row>
    <row r="117" spans="1:16" ht="22.5" x14ac:dyDescent="0.2">
      <c r="A117" s="51">
        <f>IF(P117=0,0,IF(COUNTBLANK(P117)=1,0,COUNTA($P$14:P117)))</f>
        <v>0</v>
      </c>
      <c r="B117" s="24">
        <f>IF($C$4="citu pasākumu izmaksas",IF('1a+c+n'!$Q117="C",'1a+c+n'!B117,0))</f>
        <v>0</v>
      </c>
      <c r="C117" s="64" t="str">
        <f>IF($C$4="citu pasākumu izmaksas",IF('1a+c+n'!$Q117="C",'1a+c+n'!C117,0))</f>
        <v>Ieejas mezgla grīdas sagatavošana un izlīdzināšana ar Weberfloor 4400 vai ekvivalentu (AR-03)</v>
      </c>
      <c r="D117" s="24" t="str">
        <f>IF($C$4="citu pasākumu izmaksas",IF('1a+c+n'!$Q117="C",'1a+c+n'!D117,0))</f>
        <v>m2</v>
      </c>
      <c r="E117" s="46"/>
      <c r="F117" s="65"/>
      <c r="G117" s="115"/>
      <c r="H117" s="115">
        <f>IF($C$4="citu pasākumu izmaksas",IF('1a+c+n'!$Q117="C",'1a+c+n'!H117,0))</f>
        <v>0</v>
      </c>
      <c r="I117" s="115"/>
      <c r="J117" s="115"/>
      <c r="K117" s="116">
        <f>IF($C$4="citu pasākumu izmaksas",IF('1a+c+n'!$Q117="C",'1a+c+n'!K117,0))</f>
        <v>0</v>
      </c>
      <c r="L117" s="82">
        <f>IF($C$4="citu pasākumu izmaksas",IF('1a+c+n'!$Q117="C",'1a+c+n'!L117,0))</f>
        <v>0</v>
      </c>
      <c r="M117" s="115">
        <f>IF($C$4="citu pasākumu izmaksas",IF('1a+c+n'!$Q117="C",'1a+c+n'!M117,0))</f>
        <v>0</v>
      </c>
      <c r="N117" s="115">
        <f>IF($C$4="citu pasākumu izmaksas",IF('1a+c+n'!$Q117="C",'1a+c+n'!N117,0))</f>
        <v>0</v>
      </c>
      <c r="O117" s="115">
        <f>IF($C$4="citu pasākumu izmaksas",IF('1a+c+n'!$Q117="C",'1a+c+n'!O117,0))</f>
        <v>0</v>
      </c>
      <c r="P117" s="116">
        <f>IF($C$4="citu pasākumu izmaksas",IF('1a+c+n'!$Q117="C",'1a+c+n'!P117,0))</f>
        <v>0</v>
      </c>
    </row>
    <row r="118" spans="1:16" ht="22.5" x14ac:dyDescent="0.2">
      <c r="A118" s="51">
        <f>IF(P118=0,0,IF(COUNTBLANK(P118)=1,0,COUNTA($P$14:P118)))</f>
        <v>0</v>
      </c>
      <c r="B118" s="24">
        <f>IF($C$4="citu pasākumu izmaksas",IF('1a+c+n'!$Q118="C",'1a+c+n'!B118,0))</f>
        <v>0</v>
      </c>
      <c r="C118" s="64" t="str">
        <f>IF($C$4="citu pasākumu izmaksas",IF('1a+c+n'!$Q118="C",'1a+c+n'!C118,0))</f>
        <v>Ieejas mezgla grīdas flīzēšana, iesk.flīžu līmi un šuvju aizpildītāju (AR-03)</v>
      </c>
      <c r="D118" s="24" t="str">
        <f>IF($C$4="citu pasākumu izmaksas",IF('1a+c+n'!$Q118="C",'1a+c+n'!D118,0))</f>
        <v>m2</v>
      </c>
      <c r="E118" s="46"/>
      <c r="F118" s="65"/>
      <c r="G118" s="115"/>
      <c r="H118" s="115">
        <f>IF($C$4="citu pasākumu izmaksas",IF('1a+c+n'!$Q118="C",'1a+c+n'!H118,0))</f>
        <v>0</v>
      </c>
      <c r="I118" s="115"/>
      <c r="J118" s="115"/>
      <c r="K118" s="116">
        <f>IF($C$4="citu pasākumu izmaksas",IF('1a+c+n'!$Q118="C",'1a+c+n'!K118,0))</f>
        <v>0</v>
      </c>
      <c r="L118" s="82">
        <f>IF($C$4="citu pasākumu izmaksas",IF('1a+c+n'!$Q118="C",'1a+c+n'!L118,0))</f>
        <v>0</v>
      </c>
      <c r="M118" s="115">
        <f>IF($C$4="citu pasākumu izmaksas",IF('1a+c+n'!$Q118="C",'1a+c+n'!M118,0))</f>
        <v>0</v>
      </c>
      <c r="N118" s="115">
        <f>IF($C$4="citu pasākumu izmaksas",IF('1a+c+n'!$Q118="C",'1a+c+n'!N118,0))</f>
        <v>0</v>
      </c>
      <c r="O118" s="115">
        <f>IF($C$4="citu pasākumu izmaksas",IF('1a+c+n'!$Q118="C",'1a+c+n'!O118,0))</f>
        <v>0</v>
      </c>
      <c r="P118" s="116">
        <f>IF($C$4="citu pasākumu izmaksas",IF('1a+c+n'!$Q118="C",'1a+c+n'!P118,0))</f>
        <v>0</v>
      </c>
    </row>
    <row r="119" spans="1:16" x14ac:dyDescent="0.2">
      <c r="A119" s="51">
        <f>IF(P119=0,0,IF(COUNTBLANK(P119)=1,0,COUNTA($P$14:P119)))</f>
        <v>0</v>
      </c>
      <c r="B119" s="24">
        <f>IF($C$4="citu pasākumu izmaksas",IF('1a+c+n'!$Q119="C",'1a+c+n'!B119,0))</f>
        <v>0</v>
      </c>
      <c r="C119" s="64">
        <f>IF($C$4="citu pasākumu izmaksas",IF('1a+c+n'!$Q119="C",'1a+c+n'!C119,0))</f>
        <v>0</v>
      </c>
      <c r="D119" s="24">
        <f>IF($C$4="citu pasākumu izmaksas",IF('1a+c+n'!$Q119="C",'1a+c+n'!D119,0))</f>
        <v>0</v>
      </c>
      <c r="E119" s="46"/>
      <c r="F119" s="65"/>
      <c r="G119" s="115"/>
      <c r="H119" s="115">
        <f>IF($C$4="citu pasākumu izmaksas",IF('1a+c+n'!$Q119="C",'1a+c+n'!H119,0))</f>
        <v>0</v>
      </c>
      <c r="I119" s="115"/>
      <c r="J119" s="115"/>
      <c r="K119" s="116">
        <f>IF($C$4="citu pasākumu izmaksas",IF('1a+c+n'!$Q119="C",'1a+c+n'!K119,0))</f>
        <v>0</v>
      </c>
      <c r="L119" s="82">
        <f>IF($C$4="citu pasākumu izmaksas",IF('1a+c+n'!$Q119="C",'1a+c+n'!L119,0))</f>
        <v>0</v>
      </c>
      <c r="M119" s="115">
        <f>IF($C$4="citu pasākumu izmaksas",IF('1a+c+n'!$Q119="C",'1a+c+n'!M119,0))</f>
        <v>0</v>
      </c>
      <c r="N119" s="115">
        <f>IF($C$4="citu pasākumu izmaksas",IF('1a+c+n'!$Q119="C",'1a+c+n'!N119,0))</f>
        <v>0</v>
      </c>
      <c r="O119" s="115">
        <f>IF($C$4="citu pasākumu izmaksas",IF('1a+c+n'!$Q119="C",'1a+c+n'!O119,0))</f>
        <v>0</v>
      </c>
      <c r="P119" s="116">
        <f>IF($C$4="citu pasākumu izmaksas",IF('1a+c+n'!$Q119="C",'1a+c+n'!P119,0))</f>
        <v>0</v>
      </c>
    </row>
    <row r="120" spans="1:16" x14ac:dyDescent="0.2">
      <c r="A120" s="51">
        <f>IF(P120=0,0,IF(COUNTBLANK(P120)=1,0,COUNTA($P$14:P120)))</f>
        <v>0</v>
      </c>
      <c r="B120" s="24">
        <f>IF($C$4="citu pasākumu izmaksas",IF('1a+c+n'!$Q120="C",'1a+c+n'!B120,0))</f>
        <v>0</v>
      </c>
      <c r="C120" s="64">
        <f>IF($C$4="citu pasākumu izmaksas",IF('1a+c+n'!$Q120="C",'1a+c+n'!C120,0))</f>
        <v>0</v>
      </c>
      <c r="D120" s="24">
        <f>IF($C$4="citu pasākumu izmaksas",IF('1a+c+n'!$Q120="C",'1a+c+n'!D120,0))</f>
        <v>0</v>
      </c>
      <c r="E120" s="46"/>
      <c r="F120" s="65"/>
      <c r="G120" s="115"/>
      <c r="H120" s="115">
        <f>IF($C$4="citu pasākumu izmaksas",IF('1a+c+n'!$Q120="C",'1a+c+n'!H120,0))</f>
        <v>0</v>
      </c>
      <c r="I120" s="115"/>
      <c r="J120" s="115"/>
      <c r="K120" s="116">
        <f>IF($C$4="citu pasākumu izmaksas",IF('1a+c+n'!$Q120="C",'1a+c+n'!K120,0))</f>
        <v>0</v>
      </c>
      <c r="L120" s="82">
        <f>IF($C$4="citu pasākumu izmaksas",IF('1a+c+n'!$Q120="C",'1a+c+n'!L120,0))</f>
        <v>0</v>
      </c>
      <c r="M120" s="115">
        <f>IF($C$4="citu pasākumu izmaksas",IF('1a+c+n'!$Q120="C",'1a+c+n'!M120,0))</f>
        <v>0</v>
      </c>
      <c r="N120" s="115">
        <f>IF($C$4="citu pasākumu izmaksas",IF('1a+c+n'!$Q120="C",'1a+c+n'!N120,0))</f>
        <v>0</v>
      </c>
      <c r="O120" s="115">
        <f>IF($C$4="citu pasākumu izmaksas",IF('1a+c+n'!$Q120="C",'1a+c+n'!O120,0))</f>
        <v>0</v>
      </c>
      <c r="P120" s="116">
        <f>IF($C$4="citu pasākumu izmaksas",IF('1a+c+n'!$Q120="C",'1a+c+n'!P120,0))</f>
        <v>0</v>
      </c>
    </row>
    <row r="121" spans="1:16" x14ac:dyDescent="0.2">
      <c r="A121" s="51">
        <f>IF(P121=0,0,IF(COUNTBLANK(P121)=1,0,COUNTA($P$14:P121)))</f>
        <v>0</v>
      </c>
      <c r="B121" s="24">
        <f>IF($C$4="citu pasākumu izmaksas",IF('1a+c+n'!$Q121="C",'1a+c+n'!B121,0))</f>
        <v>0</v>
      </c>
      <c r="C121" s="64">
        <f>IF($C$4="citu pasākumu izmaksas",IF('1a+c+n'!$Q121="C",'1a+c+n'!C121,0))</f>
        <v>0</v>
      </c>
      <c r="D121" s="24">
        <f>IF($C$4="citu pasākumu izmaksas",IF('1a+c+n'!$Q121="C",'1a+c+n'!D121,0))</f>
        <v>0</v>
      </c>
      <c r="E121" s="46"/>
      <c r="F121" s="65"/>
      <c r="G121" s="115"/>
      <c r="H121" s="115">
        <f>IF($C$4="citu pasākumu izmaksas",IF('1a+c+n'!$Q121="C",'1a+c+n'!H121,0))</f>
        <v>0</v>
      </c>
      <c r="I121" s="115"/>
      <c r="J121" s="115"/>
      <c r="K121" s="116">
        <f>IF($C$4="citu pasākumu izmaksas",IF('1a+c+n'!$Q121="C",'1a+c+n'!K121,0))</f>
        <v>0</v>
      </c>
      <c r="L121" s="82">
        <f>IF($C$4="citu pasākumu izmaksas",IF('1a+c+n'!$Q121="C",'1a+c+n'!L121,0))</f>
        <v>0</v>
      </c>
      <c r="M121" s="115">
        <f>IF($C$4="citu pasākumu izmaksas",IF('1a+c+n'!$Q121="C",'1a+c+n'!M121,0))</f>
        <v>0</v>
      </c>
      <c r="N121" s="115">
        <f>IF($C$4="citu pasākumu izmaksas",IF('1a+c+n'!$Q121="C",'1a+c+n'!N121,0))</f>
        <v>0</v>
      </c>
      <c r="O121" s="115">
        <f>IF($C$4="citu pasākumu izmaksas",IF('1a+c+n'!$Q121="C",'1a+c+n'!O121,0))</f>
        <v>0</v>
      </c>
      <c r="P121" s="116">
        <f>IF($C$4="citu pasākumu izmaksas",IF('1a+c+n'!$Q121="C",'1a+c+n'!P121,0))</f>
        <v>0</v>
      </c>
    </row>
    <row r="122" spans="1:16" x14ac:dyDescent="0.2">
      <c r="A122" s="51">
        <f>IF(P122=0,0,IF(COUNTBLANK(P122)=1,0,COUNTA($P$14:P122)))</f>
        <v>0</v>
      </c>
      <c r="B122" s="24">
        <f>IF($C$4="citu pasākumu izmaksas",IF('1a+c+n'!$Q122="C",'1a+c+n'!B122,0))</f>
        <v>0</v>
      </c>
      <c r="C122" s="64">
        <f>IF($C$4="citu pasākumu izmaksas",IF('1a+c+n'!$Q122="C",'1a+c+n'!C122,0))</f>
        <v>0</v>
      </c>
      <c r="D122" s="24">
        <f>IF($C$4="citu pasākumu izmaksas",IF('1a+c+n'!$Q122="C",'1a+c+n'!D122,0))</f>
        <v>0</v>
      </c>
      <c r="E122" s="46"/>
      <c r="F122" s="65"/>
      <c r="G122" s="115"/>
      <c r="H122" s="115">
        <f>IF($C$4="citu pasākumu izmaksas",IF('1a+c+n'!$Q122="C",'1a+c+n'!H122,0))</f>
        <v>0</v>
      </c>
      <c r="I122" s="115"/>
      <c r="J122" s="115"/>
      <c r="K122" s="116">
        <f>IF($C$4="citu pasākumu izmaksas",IF('1a+c+n'!$Q122="C",'1a+c+n'!K122,0))</f>
        <v>0</v>
      </c>
      <c r="L122" s="82">
        <f>IF($C$4="citu pasākumu izmaksas",IF('1a+c+n'!$Q122="C",'1a+c+n'!L122,0))</f>
        <v>0</v>
      </c>
      <c r="M122" s="115">
        <f>IF($C$4="citu pasākumu izmaksas",IF('1a+c+n'!$Q122="C",'1a+c+n'!M122,0))</f>
        <v>0</v>
      </c>
      <c r="N122" s="115">
        <f>IF($C$4="citu pasākumu izmaksas",IF('1a+c+n'!$Q122="C",'1a+c+n'!N122,0))</f>
        <v>0</v>
      </c>
      <c r="O122" s="115">
        <f>IF($C$4="citu pasākumu izmaksas",IF('1a+c+n'!$Q122="C",'1a+c+n'!O122,0))</f>
        <v>0</v>
      </c>
      <c r="P122" s="116">
        <f>IF($C$4="citu pasākumu izmaksas",IF('1a+c+n'!$Q122="C",'1a+c+n'!P122,0))</f>
        <v>0</v>
      </c>
    </row>
    <row r="123" spans="1:16" x14ac:dyDescent="0.2">
      <c r="A123" s="51">
        <f>IF(P123=0,0,IF(COUNTBLANK(P123)=1,0,COUNTA($P$14:P123)))</f>
        <v>0</v>
      </c>
      <c r="B123" s="24">
        <f>IF($C$4="citu pasākumu izmaksas",IF('1a+c+n'!$Q123="C",'1a+c+n'!B123,0))</f>
        <v>0</v>
      </c>
      <c r="C123" s="64">
        <f>IF($C$4="citu pasākumu izmaksas",IF('1a+c+n'!$Q123="C",'1a+c+n'!C123,0))</f>
        <v>0</v>
      </c>
      <c r="D123" s="24">
        <f>IF($C$4="citu pasākumu izmaksas",IF('1a+c+n'!$Q123="C",'1a+c+n'!D123,0))</f>
        <v>0</v>
      </c>
      <c r="E123" s="46"/>
      <c r="F123" s="65"/>
      <c r="G123" s="115"/>
      <c r="H123" s="115">
        <f>IF($C$4="citu pasākumu izmaksas",IF('1a+c+n'!$Q123="C",'1a+c+n'!H123,0))</f>
        <v>0</v>
      </c>
      <c r="I123" s="115"/>
      <c r="J123" s="115"/>
      <c r="K123" s="116">
        <f>IF($C$4="citu pasākumu izmaksas",IF('1a+c+n'!$Q123="C",'1a+c+n'!K123,0))</f>
        <v>0</v>
      </c>
      <c r="L123" s="82">
        <f>IF($C$4="citu pasākumu izmaksas",IF('1a+c+n'!$Q123="C",'1a+c+n'!L123,0))</f>
        <v>0</v>
      </c>
      <c r="M123" s="115">
        <f>IF($C$4="citu pasākumu izmaksas",IF('1a+c+n'!$Q123="C",'1a+c+n'!M123,0))</f>
        <v>0</v>
      </c>
      <c r="N123" s="115">
        <f>IF($C$4="citu pasākumu izmaksas",IF('1a+c+n'!$Q123="C",'1a+c+n'!N123,0))</f>
        <v>0</v>
      </c>
      <c r="O123" s="115">
        <f>IF($C$4="citu pasākumu izmaksas",IF('1a+c+n'!$Q123="C",'1a+c+n'!O123,0))</f>
        <v>0</v>
      </c>
      <c r="P123" s="116">
        <f>IF($C$4="citu pasākumu izmaksas",IF('1a+c+n'!$Q123="C",'1a+c+n'!P123,0))</f>
        <v>0</v>
      </c>
    </row>
    <row r="124" spans="1:16" x14ac:dyDescent="0.2">
      <c r="A124" s="51">
        <f>IF(P124=0,0,IF(COUNTBLANK(P124)=1,0,COUNTA($P$14:P124)))</f>
        <v>0</v>
      </c>
      <c r="B124" s="24">
        <f>IF($C$4="citu pasākumu izmaksas",IF('1a+c+n'!$Q124="C",'1a+c+n'!B124,0))</f>
        <v>0</v>
      </c>
      <c r="C124" s="64">
        <f>IF($C$4="citu pasākumu izmaksas",IF('1a+c+n'!$Q124="C",'1a+c+n'!C124,0))</f>
        <v>0</v>
      </c>
      <c r="D124" s="24">
        <f>IF($C$4="citu pasākumu izmaksas",IF('1a+c+n'!$Q124="C",'1a+c+n'!D124,0))</f>
        <v>0</v>
      </c>
      <c r="E124" s="46"/>
      <c r="F124" s="65"/>
      <c r="G124" s="115"/>
      <c r="H124" s="115">
        <f>IF($C$4="citu pasākumu izmaksas",IF('1a+c+n'!$Q124="C",'1a+c+n'!H124,0))</f>
        <v>0</v>
      </c>
      <c r="I124" s="115"/>
      <c r="J124" s="115"/>
      <c r="K124" s="116">
        <f>IF($C$4="citu pasākumu izmaksas",IF('1a+c+n'!$Q124="C",'1a+c+n'!K124,0))</f>
        <v>0</v>
      </c>
      <c r="L124" s="82">
        <f>IF($C$4="citu pasākumu izmaksas",IF('1a+c+n'!$Q124="C",'1a+c+n'!L124,0))</f>
        <v>0</v>
      </c>
      <c r="M124" s="115">
        <f>IF($C$4="citu pasākumu izmaksas",IF('1a+c+n'!$Q124="C",'1a+c+n'!M124,0))</f>
        <v>0</v>
      </c>
      <c r="N124" s="115">
        <f>IF($C$4="citu pasākumu izmaksas",IF('1a+c+n'!$Q124="C",'1a+c+n'!N124,0))</f>
        <v>0</v>
      </c>
      <c r="O124" s="115">
        <f>IF($C$4="citu pasākumu izmaksas",IF('1a+c+n'!$Q124="C",'1a+c+n'!O124,0))</f>
        <v>0</v>
      </c>
      <c r="P124" s="116">
        <f>IF($C$4="citu pasākumu izmaksas",IF('1a+c+n'!$Q124="C",'1a+c+n'!P124,0))</f>
        <v>0</v>
      </c>
    </row>
    <row r="125" spans="1:16" ht="33.75" x14ac:dyDescent="0.2">
      <c r="A125" s="51">
        <f>IF(P125=0,0,IF(COUNTBLANK(P125)=1,0,COUNTA($P$14:P125)))</f>
        <v>0</v>
      </c>
      <c r="B125" s="24">
        <f>IF($C$4="citu pasākumu izmaksas",IF('1a+c+n'!$Q125="C",'1a+c+n'!B125,0))</f>
        <v>0</v>
      </c>
      <c r="C125" s="64" t="str">
        <f>IF($C$4="citu pasākumu izmaksas",IF('1a+c+n'!$Q125="C",'1a+c+n'!C125,0))</f>
        <v>Kāpņu telpu sagatavošana remontam (elektroinstalāciju, vājstrāvas tīklu pārcelšana un sakārtošana u.c.)</v>
      </c>
      <c r="D125" s="24" t="str">
        <f>IF($C$4="citu pasākumu izmaksas",IF('1a+c+n'!$Q125="C",'1a+c+n'!D125,0))</f>
        <v>kāpņu telpas</v>
      </c>
      <c r="E125" s="46"/>
      <c r="F125" s="65"/>
      <c r="G125" s="115"/>
      <c r="H125" s="115">
        <f>IF($C$4="citu pasākumu izmaksas",IF('1a+c+n'!$Q125="C",'1a+c+n'!H125,0))</f>
        <v>0</v>
      </c>
      <c r="I125" s="115"/>
      <c r="J125" s="115"/>
      <c r="K125" s="116">
        <f>IF($C$4="citu pasākumu izmaksas",IF('1a+c+n'!$Q125="C",'1a+c+n'!K125,0))</f>
        <v>0</v>
      </c>
      <c r="L125" s="82">
        <f>IF($C$4="citu pasākumu izmaksas",IF('1a+c+n'!$Q125="C",'1a+c+n'!L125,0))</f>
        <v>0</v>
      </c>
      <c r="M125" s="115">
        <f>IF($C$4="citu pasākumu izmaksas",IF('1a+c+n'!$Q125="C",'1a+c+n'!M125,0))</f>
        <v>0</v>
      </c>
      <c r="N125" s="115">
        <f>IF($C$4="citu pasākumu izmaksas",IF('1a+c+n'!$Q125="C",'1a+c+n'!N125,0))</f>
        <v>0</v>
      </c>
      <c r="O125" s="115">
        <f>IF($C$4="citu pasākumu izmaksas",IF('1a+c+n'!$Q125="C",'1a+c+n'!O125,0))</f>
        <v>0</v>
      </c>
      <c r="P125" s="116">
        <f>IF($C$4="citu pasākumu izmaksas",IF('1a+c+n'!$Q125="C",'1a+c+n'!P125,0))</f>
        <v>0</v>
      </c>
    </row>
    <row r="126" spans="1:16" x14ac:dyDescent="0.2">
      <c r="A126" s="51">
        <f>IF(P126=0,0,IF(COUNTBLANK(P126)=1,0,COUNTA($P$14:P126)))</f>
        <v>0</v>
      </c>
      <c r="B126" s="24">
        <f>IF($C$4="citu pasākumu izmaksas",IF('1a+c+n'!$Q126="C",'1a+c+n'!B126,0))</f>
        <v>0</v>
      </c>
      <c r="C126" s="64">
        <f>IF($C$4="citu pasākumu izmaksas",IF('1a+c+n'!$Q126="C",'1a+c+n'!C126,0))</f>
        <v>0</v>
      </c>
      <c r="D126" s="24">
        <f>IF($C$4="citu pasākumu izmaksas",IF('1a+c+n'!$Q126="C",'1a+c+n'!D126,0))</f>
        <v>0</v>
      </c>
      <c r="E126" s="46"/>
      <c r="F126" s="65"/>
      <c r="G126" s="115"/>
      <c r="H126" s="115">
        <f>IF($C$4="citu pasākumu izmaksas",IF('1a+c+n'!$Q126="C",'1a+c+n'!H126,0))</f>
        <v>0</v>
      </c>
      <c r="I126" s="115"/>
      <c r="J126" s="115"/>
      <c r="K126" s="116">
        <f>IF($C$4="citu pasākumu izmaksas",IF('1a+c+n'!$Q126="C",'1a+c+n'!K126,0))</f>
        <v>0</v>
      </c>
      <c r="L126" s="82">
        <f>IF($C$4="citu pasākumu izmaksas",IF('1a+c+n'!$Q126="C",'1a+c+n'!L126,0))</f>
        <v>0</v>
      </c>
      <c r="M126" s="115">
        <f>IF($C$4="citu pasākumu izmaksas",IF('1a+c+n'!$Q126="C",'1a+c+n'!M126,0))</f>
        <v>0</v>
      </c>
      <c r="N126" s="115">
        <f>IF($C$4="citu pasākumu izmaksas",IF('1a+c+n'!$Q126="C",'1a+c+n'!N126,0))</f>
        <v>0</v>
      </c>
      <c r="O126" s="115">
        <f>IF($C$4="citu pasākumu izmaksas",IF('1a+c+n'!$Q126="C",'1a+c+n'!O126,0))</f>
        <v>0</v>
      </c>
      <c r="P126" s="116">
        <f>IF($C$4="citu pasākumu izmaksas",IF('1a+c+n'!$Q126="C",'1a+c+n'!P126,0))</f>
        <v>0</v>
      </c>
    </row>
    <row r="127" spans="1:16" x14ac:dyDescent="0.2">
      <c r="A127" s="51">
        <f>IF(P127=0,0,IF(COUNTBLANK(P127)=1,0,COUNTA($P$14:P127)))</f>
        <v>0</v>
      </c>
      <c r="B127" s="24">
        <f>IF($C$4="citu pasākumu izmaksas",IF('1a+c+n'!$Q127="C",'1a+c+n'!B127,0))</f>
        <v>0</v>
      </c>
      <c r="C127" s="64" t="str">
        <f>IF($C$4="citu pasākumu izmaksas",IF('1a+c+n'!$Q127="C",'1a+c+n'!C127,0))</f>
        <v>Sienu attīrīšana</v>
      </c>
      <c r="D127" s="24" t="str">
        <f>IF($C$4="citu pasākumu izmaksas",IF('1a+c+n'!$Q127="C",'1a+c+n'!D127,0))</f>
        <v>m2</v>
      </c>
      <c r="E127" s="46"/>
      <c r="F127" s="65"/>
      <c r="G127" s="115"/>
      <c r="H127" s="115">
        <f>IF($C$4="citu pasākumu izmaksas",IF('1a+c+n'!$Q127="C",'1a+c+n'!H127,0))</f>
        <v>0</v>
      </c>
      <c r="I127" s="115"/>
      <c r="J127" s="115"/>
      <c r="K127" s="116">
        <f>IF($C$4="citu pasākumu izmaksas",IF('1a+c+n'!$Q127="C",'1a+c+n'!K127,0))</f>
        <v>0</v>
      </c>
      <c r="L127" s="82">
        <f>IF($C$4="citu pasākumu izmaksas",IF('1a+c+n'!$Q127="C",'1a+c+n'!L127,0))</f>
        <v>0</v>
      </c>
      <c r="M127" s="115">
        <f>IF($C$4="citu pasākumu izmaksas",IF('1a+c+n'!$Q127="C",'1a+c+n'!M127,0))</f>
        <v>0</v>
      </c>
      <c r="N127" s="115">
        <f>IF($C$4="citu pasākumu izmaksas",IF('1a+c+n'!$Q127="C",'1a+c+n'!N127,0))</f>
        <v>0</v>
      </c>
      <c r="O127" s="115">
        <f>IF($C$4="citu pasākumu izmaksas",IF('1a+c+n'!$Q127="C",'1a+c+n'!O127,0))</f>
        <v>0</v>
      </c>
      <c r="P127" s="116">
        <f>IF($C$4="citu pasākumu izmaksas",IF('1a+c+n'!$Q127="C",'1a+c+n'!P127,0))</f>
        <v>0</v>
      </c>
    </row>
    <row r="128" spans="1:16" x14ac:dyDescent="0.2">
      <c r="A128" s="51">
        <f>IF(P128=0,0,IF(COUNTBLANK(P128)=1,0,COUNTA($P$14:P128)))</f>
        <v>0</v>
      </c>
      <c r="B128" s="24">
        <f>IF($C$4="citu pasākumu izmaksas",IF('1a+c+n'!$Q128="C",'1a+c+n'!B128,0))</f>
        <v>0</v>
      </c>
      <c r="C128" s="64" t="str">
        <f>IF($C$4="citu pasākumu izmaksas",IF('1a+c+n'!$Q128="C",'1a+c+n'!C128,0))</f>
        <v>Sienu gruntēšana</v>
      </c>
      <c r="D128" s="24" t="str">
        <f>IF($C$4="citu pasākumu izmaksas",IF('1a+c+n'!$Q128="C",'1a+c+n'!D128,0))</f>
        <v>m2</v>
      </c>
      <c r="E128" s="46"/>
      <c r="F128" s="65"/>
      <c r="G128" s="115"/>
      <c r="H128" s="115">
        <f>IF($C$4="citu pasākumu izmaksas",IF('1a+c+n'!$Q128="C",'1a+c+n'!H128,0))</f>
        <v>0</v>
      </c>
      <c r="I128" s="115"/>
      <c r="J128" s="115"/>
      <c r="K128" s="116">
        <f>IF($C$4="citu pasākumu izmaksas",IF('1a+c+n'!$Q128="C",'1a+c+n'!K128,0))</f>
        <v>0</v>
      </c>
      <c r="L128" s="82">
        <f>IF($C$4="citu pasākumu izmaksas",IF('1a+c+n'!$Q128="C",'1a+c+n'!L128,0))</f>
        <v>0</v>
      </c>
      <c r="M128" s="115">
        <f>IF($C$4="citu pasākumu izmaksas",IF('1a+c+n'!$Q128="C",'1a+c+n'!M128,0))</f>
        <v>0</v>
      </c>
      <c r="N128" s="115">
        <f>IF($C$4="citu pasākumu izmaksas",IF('1a+c+n'!$Q128="C",'1a+c+n'!N128,0))</f>
        <v>0</v>
      </c>
      <c r="O128" s="115">
        <f>IF($C$4="citu pasākumu izmaksas",IF('1a+c+n'!$Q128="C",'1a+c+n'!O128,0))</f>
        <v>0</v>
      </c>
      <c r="P128" s="116">
        <f>IF($C$4="citu pasākumu izmaksas",IF('1a+c+n'!$Q128="C",'1a+c+n'!P128,0))</f>
        <v>0</v>
      </c>
    </row>
    <row r="129" spans="1:16" x14ac:dyDescent="0.2">
      <c r="A129" s="51">
        <f>IF(P129=0,0,IF(COUNTBLANK(P129)=1,0,COUNTA($P$14:P129)))</f>
        <v>0</v>
      </c>
      <c r="B129" s="24">
        <f>IF($C$4="citu pasākumu izmaksas",IF('1a+c+n'!$Q129="C",'1a+c+n'!B129,0))</f>
        <v>0</v>
      </c>
      <c r="C129" s="64" t="str">
        <f>IF($C$4="citu pasākumu izmaksas",IF('1a+c+n'!$Q129="C",'1a+c+n'!C129,0))</f>
        <v>Sienu špaktelēšana, slīpēšana</v>
      </c>
      <c r="D129" s="24" t="str">
        <f>IF($C$4="citu pasākumu izmaksas",IF('1a+c+n'!$Q129="C",'1a+c+n'!D129,0))</f>
        <v>m2</v>
      </c>
      <c r="E129" s="46"/>
      <c r="F129" s="65"/>
      <c r="G129" s="115"/>
      <c r="H129" s="115">
        <f>IF($C$4="citu pasākumu izmaksas",IF('1a+c+n'!$Q129="C",'1a+c+n'!H129,0))</f>
        <v>0</v>
      </c>
      <c r="I129" s="115"/>
      <c r="J129" s="115"/>
      <c r="K129" s="116">
        <f>IF($C$4="citu pasākumu izmaksas",IF('1a+c+n'!$Q129="C",'1a+c+n'!K129,0))</f>
        <v>0</v>
      </c>
      <c r="L129" s="82">
        <f>IF($C$4="citu pasākumu izmaksas",IF('1a+c+n'!$Q129="C",'1a+c+n'!L129,0))</f>
        <v>0</v>
      </c>
      <c r="M129" s="115">
        <f>IF($C$4="citu pasākumu izmaksas",IF('1a+c+n'!$Q129="C",'1a+c+n'!M129,0))</f>
        <v>0</v>
      </c>
      <c r="N129" s="115">
        <f>IF($C$4="citu pasākumu izmaksas",IF('1a+c+n'!$Q129="C",'1a+c+n'!N129,0))</f>
        <v>0</v>
      </c>
      <c r="O129" s="115">
        <f>IF($C$4="citu pasākumu izmaksas",IF('1a+c+n'!$Q129="C",'1a+c+n'!O129,0))</f>
        <v>0</v>
      </c>
      <c r="P129" s="116">
        <f>IF($C$4="citu pasākumu izmaksas",IF('1a+c+n'!$Q129="C",'1a+c+n'!P129,0))</f>
        <v>0</v>
      </c>
    </row>
    <row r="130" spans="1:16" x14ac:dyDescent="0.2">
      <c r="A130" s="51">
        <f>IF(P130=0,0,IF(COUNTBLANK(P130)=1,0,COUNTA($P$14:P130)))</f>
        <v>0</v>
      </c>
      <c r="B130" s="24">
        <f>IF($C$4="citu pasākumu izmaksas",IF('1a+c+n'!$Q130="C",'1a+c+n'!B130,0))</f>
        <v>0</v>
      </c>
      <c r="C130" s="64" t="str">
        <f>IF($C$4="citu pasākumu izmaksas",IF('1a+c+n'!$Q130="C",'1a+c+n'!C130,0))</f>
        <v>Sienu krāsošana ar gruntskrāsu</v>
      </c>
      <c r="D130" s="24" t="str">
        <f>IF($C$4="citu pasākumu izmaksas",IF('1a+c+n'!$Q130="C",'1a+c+n'!D130,0))</f>
        <v>m2</v>
      </c>
      <c r="E130" s="46"/>
      <c r="F130" s="65"/>
      <c r="G130" s="115"/>
      <c r="H130" s="115">
        <f>IF($C$4="citu pasākumu izmaksas",IF('1a+c+n'!$Q130="C",'1a+c+n'!H130,0))</f>
        <v>0</v>
      </c>
      <c r="I130" s="115"/>
      <c r="J130" s="115"/>
      <c r="K130" s="116">
        <f>IF($C$4="citu pasākumu izmaksas",IF('1a+c+n'!$Q130="C",'1a+c+n'!K130,0))</f>
        <v>0</v>
      </c>
      <c r="L130" s="82">
        <f>IF($C$4="citu pasākumu izmaksas",IF('1a+c+n'!$Q130="C",'1a+c+n'!L130,0))</f>
        <v>0</v>
      </c>
      <c r="M130" s="115">
        <f>IF($C$4="citu pasākumu izmaksas",IF('1a+c+n'!$Q130="C",'1a+c+n'!M130,0))</f>
        <v>0</v>
      </c>
      <c r="N130" s="115">
        <f>IF($C$4="citu pasākumu izmaksas",IF('1a+c+n'!$Q130="C",'1a+c+n'!N130,0))</f>
        <v>0</v>
      </c>
      <c r="O130" s="115">
        <f>IF($C$4="citu pasākumu izmaksas",IF('1a+c+n'!$Q130="C",'1a+c+n'!O130,0))</f>
        <v>0</v>
      </c>
      <c r="P130" s="116">
        <f>IF($C$4="citu pasākumu izmaksas",IF('1a+c+n'!$Q130="C",'1a+c+n'!P130,0))</f>
        <v>0</v>
      </c>
    </row>
    <row r="131" spans="1:16" x14ac:dyDescent="0.2">
      <c r="A131" s="51">
        <f>IF(P131=0,0,IF(COUNTBLANK(P131)=1,0,COUNTA($P$14:P131)))</f>
        <v>0</v>
      </c>
      <c r="B131" s="24">
        <f>IF($C$4="citu pasākumu izmaksas",IF('1a+c+n'!$Q131="C",'1a+c+n'!B131,0))</f>
        <v>0</v>
      </c>
      <c r="C131" s="64" t="str">
        <f>IF($C$4="citu pasākumu izmaksas",IF('1a+c+n'!$Q131="C",'1a+c+n'!C131,0))</f>
        <v>Sienu krāsošana</v>
      </c>
      <c r="D131" s="24" t="str">
        <f>IF($C$4="citu pasākumu izmaksas",IF('1a+c+n'!$Q131="C",'1a+c+n'!D131,0))</f>
        <v>m2</v>
      </c>
      <c r="E131" s="46"/>
      <c r="F131" s="65"/>
      <c r="G131" s="115"/>
      <c r="H131" s="115">
        <f>IF($C$4="citu pasākumu izmaksas",IF('1a+c+n'!$Q131="C",'1a+c+n'!H131,0))</f>
        <v>0</v>
      </c>
      <c r="I131" s="115"/>
      <c r="J131" s="115"/>
      <c r="K131" s="116">
        <f>IF($C$4="citu pasākumu izmaksas",IF('1a+c+n'!$Q131="C",'1a+c+n'!K131,0))</f>
        <v>0</v>
      </c>
      <c r="L131" s="82">
        <f>IF($C$4="citu pasākumu izmaksas",IF('1a+c+n'!$Q131="C",'1a+c+n'!L131,0))</f>
        <v>0</v>
      </c>
      <c r="M131" s="115">
        <f>IF($C$4="citu pasākumu izmaksas",IF('1a+c+n'!$Q131="C",'1a+c+n'!M131,0))</f>
        <v>0</v>
      </c>
      <c r="N131" s="115">
        <f>IF($C$4="citu pasākumu izmaksas",IF('1a+c+n'!$Q131="C",'1a+c+n'!N131,0))</f>
        <v>0</v>
      </c>
      <c r="O131" s="115">
        <f>IF($C$4="citu pasākumu izmaksas",IF('1a+c+n'!$Q131="C",'1a+c+n'!O131,0))</f>
        <v>0</v>
      </c>
      <c r="P131" s="116">
        <f>IF($C$4="citu pasākumu izmaksas",IF('1a+c+n'!$Q131="C",'1a+c+n'!P131,0))</f>
        <v>0</v>
      </c>
    </row>
    <row r="132" spans="1:16" x14ac:dyDescent="0.2">
      <c r="A132" s="51">
        <f>IF(P132=0,0,IF(COUNTBLANK(P132)=1,0,COUNTA($P$14:P132)))</f>
        <v>0</v>
      </c>
      <c r="B132" s="24">
        <f>IF($C$4="citu pasākumu izmaksas",IF('1a+c+n'!$Q132="C",'1a+c+n'!B132,0))</f>
        <v>0</v>
      </c>
      <c r="C132" s="64">
        <f>IF($C$4="citu pasākumu izmaksas",IF('1a+c+n'!$Q132="C",'1a+c+n'!C132,0))</f>
        <v>0</v>
      </c>
      <c r="D132" s="24">
        <f>IF($C$4="citu pasākumu izmaksas",IF('1a+c+n'!$Q132="C",'1a+c+n'!D132,0))</f>
        <v>0</v>
      </c>
      <c r="E132" s="46"/>
      <c r="F132" s="65"/>
      <c r="G132" s="115"/>
      <c r="H132" s="115">
        <f>IF($C$4="citu pasākumu izmaksas",IF('1a+c+n'!$Q132="C",'1a+c+n'!H132,0))</f>
        <v>0</v>
      </c>
      <c r="I132" s="115"/>
      <c r="J132" s="115"/>
      <c r="K132" s="116">
        <f>IF($C$4="citu pasākumu izmaksas",IF('1a+c+n'!$Q132="C",'1a+c+n'!K132,0))</f>
        <v>0</v>
      </c>
      <c r="L132" s="82">
        <f>IF($C$4="citu pasākumu izmaksas",IF('1a+c+n'!$Q132="C",'1a+c+n'!L132,0))</f>
        <v>0</v>
      </c>
      <c r="M132" s="115">
        <f>IF($C$4="citu pasākumu izmaksas",IF('1a+c+n'!$Q132="C",'1a+c+n'!M132,0))</f>
        <v>0</v>
      </c>
      <c r="N132" s="115">
        <f>IF($C$4="citu pasākumu izmaksas",IF('1a+c+n'!$Q132="C",'1a+c+n'!N132,0))</f>
        <v>0</v>
      </c>
      <c r="O132" s="115">
        <f>IF($C$4="citu pasākumu izmaksas",IF('1a+c+n'!$Q132="C",'1a+c+n'!O132,0))</f>
        <v>0</v>
      </c>
      <c r="P132" s="116">
        <f>IF($C$4="citu pasākumu izmaksas",IF('1a+c+n'!$Q132="C",'1a+c+n'!P132,0))</f>
        <v>0</v>
      </c>
    </row>
    <row r="133" spans="1:16" x14ac:dyDescent="0.2">
      <c r="A133" s="51">
        <f>IF(P133=0,0,IF(COUNTBLANK(P133)=1,0,COUNTA($P$14:P133)))</f>
        <v>0</v>
      </c>
      <c r="B133" s="24">
        <f>IF($C$4="citu pasākumu izmaksas",IF('1a+c+n'!$Q133="C",'1a+c+n'!B133,0))</f>
        <v>0</v>
      </c>
      <c r="C133" s="64" t="str">
        <f>IF($C$4="citu pasākumu izmaksas",IF('1a+c+n'!$Q133="C",'1a+c+n'!C133,0))</f>
        <v>Griestu attīrīšana</v>
      </c>
      <c r="D133" s="24" t="str">
        <f>IF($C$4="citu pasākumu izmaksas",IF('1a+c+n'!$Q133="C",'1a+c+n'!D133,0))</f>
        <v>m2</v>
      </c>
      <c r="E133" s="46"/>
      <c r="F133" s="65"/>
      <c r="G133" s="115"/>
      <c r="H133" s="115">
        <f>IF($C$4="citu pasākumu izmaksas",IF('1a+c+n'!$Q133="C",'1a+c+n'!H133,0))</f>
        <v>0</v>
      </c>
      <c r="I133" s="115"/>
      <c r="J133" s="115"/>
      <c r="K133" s="116">
        <f>IF($C$4="citu pasākumu izmaksas",IF('1a+c+n'!$Q133="C",'1a+c+n'!K133,0))</f>
        <v>0</v>
      </c>
      <c r="L133" s="82">
        <f>IF($C$4="citu pasākumu izmaksas",IF('1a+c+n'!$Q133="C",'1a+c+n'!L133,0))</f>
        <v>0</v>
      </c>
      <c r="M133" s="115">
        <f>IF($C$4="citu pasākumu izmaksas",IF('1a+c+n'!$Q133="C",'1a+c+n'!M133,0))</f>
        <v>0</v>
      </c>
      <c r="N133" s="115">
        <f>IF($C$4="citu pasākumu izmaksas",IF('1a+c+n'!$Q133="C",'1a+c+n'!N133,0))</f>
        <v>0</v>
      </c>
      <c r="O133" s="115">
        <f>IF($C$4="citu pasākumu izmaksas",IF('1a+c+n'!$Q133="C",'1a+c+n'!O133,0))</f>
        <v>0</v>
      </c>
      <c r="P133" s="116">
        <f>IF($C$4="citu pasākumu izmaksas",IF('1a+c+n'!$Q133="C",'1a+c+n'!P133,0))</f>
        <v>0</v>
      </c>
    </row>
    <row r="134" spans="1:16" x14ac:dyDescent="0.2">
      <c r="A134" s="51">
        <f>IF(P134=0,0,IF(COUNTBLANK(P134)=1,0,COUNTA($P$14:P134)))</f>
        <v>0</v>
      </c>
      <c r="B134" s="24">
        <f>IF($C$4="citu pasākumu izmaksas",IF('1a+c+n'!$Q134="C",'1a+c+n'!B134,0))</f>
        <v>0</v>
      </c>
      <c r="C134" s="64" t="str">
        <f>IF($C$4="citu pasākumu izmaksas",IF('1a+c+n'!$Q134="C",'1a+c+n'!C134,0))</f>
        <v>Griestu gruntēšana</v>
      </c>
      <c r="D134" s="24" t="str">
        <f>IF($C$4="citu pasākumu izmaksas",IF('1a+c+n'!$Q134="C",'1a+c+n'!D134,0))</f>
        <v>m2</v>
      </c>
      <c r="E134" s="46"/>
      <c r="F134" s="65"/>
      <c r="G134" s="115"/>
      <c r="H134" s="115">
        <f>IF($C$4="citu pasākumu izmaksas",IF('1a+c+n'!$Q134="C",'1a+c+n'!H134,0))</f>
        <v>0</v>
      </c>
      <c r="I134" s="115"/>
      <c r="J134" s="115"/>
      <c r="K134" s="116">
        <f>IF($C$4="citu pasākumu izmaksas",IF('1a+c+n'!$Q134="C",'1a+c+n'!K134,0))</f>
        <v>0</v>
      </c>
      <c r="L134" s="82">
        <f>IF($C$4="citu pasākumu izmaksas",IF('1a+c+n'!$Q134="C",'1a+c+n'!L134,0))</f>
        <v>0</v>
      </c>
      <c r="M134" s="115">
        <f>IF($C$4="citu pasākumu izmaksas",IF('1a+c+n'!$Q134="C",'1a+c+n'!M134,0))</f>
        <v>0</v>
      </c>
      <c r="N134" s="115">
        <f>IF($C$4="citu pasākumu izmaksas",IF('1a+c+n'!$Q134="C",'1a+c+n'!N134,0))</f>
        <v>0</v>
      </c>
      <c r="O134" s="115">
        <f>IF($C$4="citu pasākumu izmaksas",IF('1a+c+n'!$Q134="C",'1a+c+n'!O134,0))</f>
        <v>0</v>
      </c>
      <c r="P134" s="116">
        <f>IF($C$4="citu pasākumu izmaksas",IF('1a+c+n'!$Q134="C",'1a+c+n'!P134,0))</f>
        <v>0</v>
      </c>
    </row>
    <row r="135" spans="1:16" x14ac:dyDescent="0.2">
      <c r="A135" s="51">
        <f>IF(P135=0,0,IF(COUNTBLANK(P135)=1,0,COUNTA($P$14:P135)))</f>
        <v>0</v>
      </c>
      <c r="B135" s="24">
        <f>IF($C$4="citu pasākumu izmaksas",IF('1a+c+n'!$Q135="C",'1a+c+n'!B135,0))</f>
        <v>0</v>
      </c>
      <c r="C135" s="64" t="str">
        <f>IF($C$4="citu pasākumu izmaksas",IF('1a+c+n'!$Q135="C",'1a+c+n'!C135,0))</f>
        <v xml:space="preserve">Griestu špaktelēšana </v>
      </c>
      <c r="D135" s="24" t="str">
        <f>IF($C$4="citu pasākumu izmaksas",IF('1a+c+n'!$Q135="C",'1a+c+n'!D135,0))</f>
        <v>m2</v>
      </c>
      <c r="E135" s="46"/>
      <c r="F135" s="65"/>
      <c r="G135" s="115"/>
      <c r="H135" s="115">
        <f>IF($C$4="citu pasākumu izmaksas",IF('1a+c+n'!$Q135="C",'1a+c+n'!H135,0))</f>
        <v>0</v>
      </c>
      <c r="I135" s="115"/>
      <c r="J135" s="115"/>
      <c r="K135" s="116">
        <f>IF($C$4="citu pasākumu izmaksas",IF('1a+c+n'!$Q135="C",'1a+c+n'!K135,0))</f>
        <v>0</v>
      </c>
      <c r="L135" s="82">
        <f>IF($C$4="citu pasākumu izmaksas",IF('1a+c+n'!$Q135="C",'1a+c+n'!L135,0))</f>
        <v>0</v>
      </c>
      <c r="M135" s="115">
        <f>IF($C$4="citu pasākumu izmaksas",IF('1a+c+n'!$Q135="C",'1a+c+n'!M135,0))</f>
        <v>0</v>
      </c>
      <c r="N135" s="115">
        <f>IF($C$4="citu pasākumu izmaksas",IF('1a+c+n'!$Q135="C",'1a+c+n'!N135,0))</f>
        <v>0</v>
      </c>
      <c r="O135" s="115">
        <f>IF($C$4="citu pasākumu izmaksas",IF('1a+c+n'!$Q135="C",'1a+c+n'!O135,0))</f>
        <v>0</v>
      </c>
      <c r="P135" s="116">
        <f>IF($C$4="citu pasākumu izmaksas",IF('1a+c+n'!$Q135="C",'1a+c+n'!P135,0))</f>
        <v>0</v>
      </c>
    </row>
    <row r="136" spans="1:16" x14ac:dyDescent="0.2">
      <c r="A136" s="51">
        <f>IF(P136=0,0,IF(COUNTBLANK(P136)=1,0,COUNTA($P$14:P136)))</f>
        <v>0</v>
      </c>
      <c r="B136" s="24">
        <f>IF($C$4="citu pasākumu izmaksas",IF('1a+c+n'!$Q136="C",'1a+c+n'!B136,0))</f>
        <v>0</v>
      </c>
      <c r="C136" s="64" t="str">
        <f>IF($C$4="citu pasākumu izmaksas",IF('1a+c+n'!$Q136="C",'1a+c+n'!C136,0))</f>
        <v>Griestu krāsošana ar gruntskrāsu</v>
      </c>
      <c r="D136" s="24" t="str">
        <f>IF($C$4="citu pasākumu izmaksas",IF('1a+c+n'!$Q136="C",'1a+c+n'!D136,0))</f>
        <v>m2</v>
      </c>
      <c r="E136" s="46"/>
      <c r="F136" s="65"/>
      <c r="G136" s="115"/>
      <c r="H136" s="115">
        <f>IF($C$4="citu pasākumu izmaksas",IF('1a+c+n'!$Q136="C",'1a+c+n'!H136,0))</f>
        <v>0</v>
      </c>
      <c r="I136" s="115"/>
      <c r="J136" s="115"/>
      <c r="K136" s="116">
        <f>IF($C$4="citu pasākumu izmaksas",IF('1a+c+n'!$Q136="C",'1a+c+n'!K136,0))</f>
        <v>0</v>
      </c>
      <c r="L136" s="82">
        <f>IF($C$4="citu pasākumu izmaksas",IF('1a+c+n'!$Q136="C",'1a+c+n'!L136,0))</f>
        <v>0</v>
      </c>
      <c r="M136" s="115">
        <f>IF($C$4="citu pasākumu izmaksas",IF('1a+c+n'!$Q136="C",'1a+c+n'!M136,0))</f>
        <v>0</v>
      </c>
      <c r="N136" s="115">
        <f>IF($C$4="citu pasākumu izmaksas",IF('1a+c+n'!$Q136="C",'1a+c+n'!N136,0))</f>
        <v>0</v>
      </c>
      <c r="O136" s="115">
        <f>IF($C$4="citu pasākumu izmaksas",IF('1a+c+n'!$Q136="C",'1a+c+n'!O136,0))</f>
        <v>0</v>
      </c>
      <c r="P136" s="116">
        <f>IF($C$4="citu pasākumu izmaksas",IF('1a+c+n'!$Q136="C",'1a+c+n'!P136,0))</f>
        <v>0</v>
      </c>
    </row>
    <row r="137" spans="1:16" x14ac:dyDescent="0.2">
      <c r="A137" s="51">
        <f>IF(P137=0,0,IF(COUNTBLANK(P137)=1,0,COUNTA($P$14:P137)))</f>
        <v>0</v>
      </c>
      <c r="B137" s="24">
        <f>IF($C$4="citu pasākumu izmaksas",IF('1a+c+n'!$Q137="C",'1a+c+n'!B137,0))</f>
        <v>0</v>
      </c>
      <c r="C137" s="64" t="str">
        <f>IF($C$4="citu pasākumu izmaksas",IF('1a+c+n'!$Q137="C",'1a+c+n'!C137,0))</f>
        <v>Griestu krāsošana</v>
      </c>
      <c r="D137" s="24" t="str">
        <f>IF($C$4="citu pasākumu izmaksas",IF('1a+c+n'!$Q137="C",'1a+c+n'!D137,0))</f>
        <v>m2</v>
      </c>
      <c r="E137" s="46"/>
      <c r="F137" s="65"/>
      <c r="G137" s="115"/>
      <c r="H137" s="115">
        <f>IF($C$4="citu pasākumu izmaksas",IF('1a+c+n'!$Q137="C",'1a+c+n'!H137,0))</f>
        <v>0</v>
      </c>
      <c r="I137" s="115"/>
      <c r="J137" s="115"/>
      <c r="K137" s="116">
        <f>IF($C$4="citu pasākumu izmaksas",IF('1a+c+n'!$Q137="C",'1a+c+n'!K137,0))</f>
        <v>0</v>
      </c>
      <c r="L137" s="82">
        <f>IF($C$4="citu pasākumu izmaksas",IF('1a+c+n'!$Q137="C",'1a+c+n'!L137,0))</f>
        <v>0</v>
      </c>
      <c r="M137" s="115">
        <f>IF($C$4="citu pasākumu izmaksas",IF('1a+c+n'!$Q137="C",'1a+c+n'!M137,0))</f>
        <v>0</v>
      </c>
      <c r="N137" s="115">
        <f>IF($C$4="citu pasākumu izmaksas",IF('1a+c+n'!$Q137="C",'1a+c+n'!N137,0))</f>
        <v>0</v>
      </c>
      <c r="O137" s="115">
        <f>IF($C$4="citu pasākumu izmaksas",IF('1a+c+n'!$Q137="C",'1a+c+n'!O137,0))</f>
        <v>0</v>
      </c>
      <c r="P137" s="116">
        <f>IF($C$4="citu pasākumu izmaksas",IF('1a+c+n'!$Q137="C",'1a+c+n'!P137,0))</f>
        <v>0</v>
      </c>
    </row>
    <row r="138" spans="1:16" x14ac:dyDescent="0.2">
      <c r="A138" s="51">
        <f>IF(P138=0,0,IF(COUNTBLANK(P138)=1,0,COUNTA($P$14:P138)))</f>
        <v>0</v>
      </c>
      <c r="B138" s="24">
        <f>IF($C$4="citu pasākumu izmaksas",IF('1a+c+n'!$Q138="C",'1a+c+n'!B138,0))</f>
        <v>0</v>
      </c>
      <c r="C138" s="64">
        <f>IF($C$4="citu pasākumu izmaksas",IF('1a+c+n'!$Q138="C",'1a+c+n'!C138,0))</f>
        <v>0</v>
      </c>
      <c r="D138" s="24">
        <f>IF($C$4="citu pasākumu izmaksas",IF('1a+c+n'!$Q138="C",'1a+c+n'!D138,0))</f>
        <v>0</v>
      </c>
      <c r="E138" s="46"/>
      <c r="F138" s="65"/>
      <c r="G138" s="115"/>
      <c r="H138" s="115">
        <f>IF($C$4="citu pasākumu izmaksas",IF('1a+c+n'!$Q138="C",'1a+c+n'!H138,0))</f>
        <v>0</v>
      </c>
      <c r="I138" s="115"/>
      <c r="J138" s="115"/>
      <c r="K138" s="116">
        <f>IF($C$4="citu pasākumu izmaksas",IF('1a+c+n'!$Q138="C",'1a+c+n'!K138,0))</f>
        <v>0</v>
      </c>
      <c r="L138" s="82">
        <f>IF($C$4="citu pasākumu izmaksas",IF('1a+c+n'!$Q138="C",'1a+c+n'!L138,0))</f>
        <v>0</v>
      </c>
      <c r="M138" s="115">
        <f>IF($C$4="citu pasākumu izmaksas",IF('1a+c+n'!$Q138="C",'1a+c+n'!M138,0))</f>
        <v>0</v>
      </c>
      <c r="N138" s="115">
        <f>IF($C$4="citu pasākumu izmaksas",IF('1a+c+n'!$Q138="C",'1a+c+n'!N138,0))</f>
        <v>0</v>
      </c>
      <c r="O138" s="115">
        <f>IF($C$4="citu pasākumu izmaksas",IF('1a+c+n'!$Q138="C",'1a+c+n'!O138,0))</f>
        <v>0</v>
      </c>
      <c r="P138" s="116">
        <f>IF($C$4="citu pasākumu izmaksas",IF('1a+c+n'!$Q138="C",'1a+c+n'!P138,0))</f>
        <v>0</v>
      </c>
    </row>
    <row r="139" spans="1:16" x14ac:dyDescent="0.2">
      <c r="A139" s="51">
        <f>IF(P139=0,0,IF(COUNTBLANK(P139)=1,0,COUNTA($P$14:P139)))</f>
        <v>0</v>
      </c>
      <c r="B139" s="24">
        <f>IF($C$4="citu pasākumu izmaksas",IF('1a+c+n'!$Q139="C",'1a+c+n'!B139,0))</f>
        <v>0</v>
      </c>
      <c r="C139" s="64">
        <f>IF($C$4="citu pasākumu izmaksas",IF('1a+c+n'!$Q139="C",'1a+c+n'!C139,0))</f>
        <v>0</v>
      </c>
      <c r="D139" s="24">
        <f>IF($C$4="citu pasākumu izmaksas",IF('1a+c+n'!$Q139="C",'1a+c+n'!D139,0))</f>
        <v>0</v>
      </c>
      <c r="E139" s="46"/>
      <c r="F139" s="65"/>
      <c r="G139" s="115"/>
      <c r="H139" s="115">
        <f>IF($C$4="citu pasākumu izmaksas",IF('1a+c+n'!$Q139="C",'1a+c+n'!H139,0))</f>
        <v>0</v>
      </c>
      <c r="I139" s="115"/>
      <c r="J139" s="115"/>
      <c r="K139" s="116">
        <f>IF($C$4="citu pasākumu izmaksas",IF('1a+c+n'!$Q139="C",'1a+c+n'!K139,0))</f>
        <v>0</v>
      </c>
      <c r="L139" s="82">
        <f>IF($C$4="citu pasākumu izmaksas",IF('1a+c+n'!$Q139="C",'1a+c+n'!L139,0))</f>
        <v>0</v>
      </c>
      <c r="M139" s="115">
        <f>IF($C$4="citu pasākumu izmaksas",IF('1a+c+n'!$Q139="C",'1a+c+n'!M139,0))</f>
        <v>0</v>
      </c>
      <c r="N139" s="115">
        <f>IF($C$4="citu pasākumu izmaksas",IF('1a+c+n'!$Q139="C",'1a+c+n'!N139,0))</f>
        <v>0</v>
      </c>
      <c r="O139" s="115">
        <f>IF($C$4="citu pasākumu izmaksas",IF('1a+c+n'!$Q139="C",'1a+c+n'!O139,0))</f>
        <v>0</v>
      </c>
      <c r="P139" s="116">
        <f>IF($C$4="citu pasākumu izmaksas",IF('1a+c+n'!$Q139="C",'1a+c+n'!P139,0))</f>
        <v>0</v>
      </c>
    </row>
    <row r="140" spans="1:16" x14ac:dyDescent="0.2">
      <c r="A140" s="51">
        <f>IF(P140=0,0,IF(COUNTBLANK(P140)=1,0,COUNTA($P$14:P140)))</f>
        <v>0</v>
      </c>
      <c r="B140" s="24">
        <f>IF($C$4="citu pasākumu izmaksas",IF('1a+c+n'!$Q140="C",'1a+c+n'!B140,0))</f>
        <v>0</v>
      </c>
      <c r="C140" s="64">
        <f>IF($C$4="citu pasākumu izmaksas",IF('1a+c+n'!$Q140="C",'1a+c+n'!C140,0))</f>
        <v>0</v>
      </c>
      <c r="D140" s="24">
        <f>IF($C$4="citu pasākumu izmaksas",IF('1a+c+n'!$Q140="C",'1a+c+n'!D140,0))</f>
        <v>0</v>
      </c>
      <c r="E140" s="46"/>
      <c r="F140" s="65"/>
      <c r="G140" s="115"/>
      <c r="H140" s="115">
        <f>IF($C$4="citu pasākumu izmaksas",IF('1a+c+n'!$Q140="C",'1a+c+n'!H140,0))</f>
        <v>0</v>
      </c>
      <c r="I140" s="115"/>
      <c r="J140" s="115"/>
      <c r="K140" s="116">
        <f>IF($C$4="citu pasākumu izmaksas",IF('1a+c+n'!$Q140="C",'1a+c+n'!K140,0))</f>
        <v>0</v>
      </c>
      <c r="L140" s="82">
        <f>IF($C$4="citu pasākumu izmaksas",IF('1a+c+n'!$Q140="C",'1a+c+n'!L140,0))</f>
        <v>0</v>
      </c>
      <c r="M140" s="115">
        <f>IF($C$4="citu pasākumu izmaksas",IF('1a+c+n'!$Q140="C",'1a+c+n'!M140,0))</f>
        <v>0</v>
      </c>
      <c r="N140" s="115">
        <f>IF($C$4="citu pasākumu izmaksas",IF('1a+c+n'!$Q140="C",'1a+c+n'!N140,0))</f>
        <v>0</v>
      </c>
      <c r="O140" s="115">
        <f>IF($C$4="citu pasākumu izmaksas",IF('1a+c+n'!$Q140="C",'1a+c+n'!O140,0))</f>
        <v>0</v>
      </c>
      <c r="P140" s="116">
        <f>IF($C$4="citu pasākumu izmaksas",IF('1a+c+n'!$Q140="C",'1a+c+n'!P140,0))</f>
        <v>0</v>
      </c>
    </row>
    <row r="141" spans="1:16" x14ac:dyDescent="0.2">
      <c r="A141" s="51">
        <f>IF(P141=0,0,IF(COUNTBLANK(P141)=1,0,COUNTA($P$14:P141)))</f>
        <v>0</v>
      </c>
      <c r="B141" s="24">
        <f>IF($C$4="citu pasākumu izmaksas",IF('1a+c+n'!$Q141="C",'1a+c+n'!B141,0))</f>
        <v>0</v>
      </c>
      <c r="C141" s="64">
        <f>IF($C$4="citu pasākumu izmaksas",IF('1a+c+n'!$Q141="C",'1a+c+n'!C141,0))</f>
        <v>0</v>
      </c>
      <c r="D141" s="24">
        <f>IF($C$4="citu pasākumu izmaksas",IF('1a+c+n'!$Q141="C",'1a+c+n'!D141,0))</f>
        <v>0</v>
      </c>
      <c r="E141" s="46"/>
      <c r="F141" s="65"/>
      <c r="G141" s="115"/>
      <c r="H141" s="115">
        <f>IF($C$4="citu pasākumu izmaksas",IF('1a+c+n'!$Q141="C",'1a+c+n'!H141,0))</f>
        <v>0</v>
      </c>
      <c r="I141" s="115"/>
      <c r="J141" s="115"/>
      <c r="K141" s="116">
        <f>IF($C$4="citu pasākumu izmaksas",IF('1a+c+n'!$Q141="C",'1a+c+n'!K141,0))</f>
        <v>0</v>
      </c>
      <c r="L141" s="82">
        <f>IF($C$4="citu pasākumu izmaksas",IF('1a+c+n'!$Q141="C",'1a+c+n'!L141,0))</f>
        <v>0</v>
      </c>
      <c r="M141" s="115">
        <f>IF($C$4="citu pasākumu izmaksas",IF('1a+c+n'!$Q141="C",'1a+c+n'!M141,0))</f>
        <v>0</v>
      </c>
      <c r="N141" s="115">
        <f>IF($C$4="citu pasākumu izmaksas",IF('1a+c+n'!$Q141="C",'1a+c+n'!N141,0))</f>
        <v>0</v>
      </c>
      <c r="O141" s="115">
        <f>IF($C$4="citu pasākumu izmaksas",IF('1a+c+n'!$Q141="C",'1a+c+n'!O141,0))</f>
        <v>0</v>
      </c>
      <c r="P141" s="116">
        <f>IF($C$4="citu pasākumu izmaksas",IF('1a+c+n'!$Q141="C",'1a+c+n'!P141,0))</f>
        <v>0</v>
      </c>
    </row>
    <row r="142" spans="1:16" x14ac:dyDescent="0.2">
      <c r="A142" s="51">
        <f>IF(P142=0,0,IF(COUNTBLANK(P142)=1,0,COUNTA($P$14:P142)))</f>
        <v>0</v>
      </c>
      <c r="B142" s="24">
        <f>IF($C$4="citu pasākumu izmaksas",IF('1a+c+n'!$Q142="C",'1a+c+n'!B142,0))</f>
        <v>0</v>
      </c>
      <c r="C142" s="64">
        <f>IF($C$4="citu pasākumu izmaksas",IF('1a+c+n'!$Q142="C",'1a+c+n'!C142,0))</f>
        <v>0</v>
      </c>
      <c r="D142" s="24">
        <f>IF($C$4="citu pasākumu izmaksas",IF('1a+c+n'!$Q142="C",'1a+c+n'!D142,0))</f>
        <v>0</v>
      </c>
      <c r="E142" s="46"/>
      <c r="F142" s="65"/>
      <c r="G142" s="115"/>
      <c r="H142" s="115">
        <f>IF($C$4="citu pasākumu izmaksas",IF('1a+c+n'!$Q142="C",'1a+c+n'!H142,0))</f>
        <v>0</v>
      </c>
      <c r="I142" s="115"/>
      <c r="J142" s="115"/>
      <c r="K142" s="116">
        <f>IF($C$4="citu pasākumu izmaksas",IF('1a+c+n'!$Q142="C",'1a+c+n'!K142,0))</f>
        <v>0</v>
      </c>
      <c r="L142" s="82">
        <f>IF($C$4="citu pasākumu izmaksas",IF('1a+c+n'!$Q142="C",'1a+c+n'!L142,0))</f>
        <v>0</v>
      </c>
      <c r="M142" s="115">
        <f>IF($C$4="citu pasākumu izmaksas",IF('1a+c+n'!$Q142="C",'1a+c+n'!M142,0))</f>
        <v>0</v>
      </c>
      <c r="N142" s="115">
        <f>IF($C$4="citu pasākumu izmaksas",IF('1a+c+n'!$Q142="C",'1a+c+n'!N142,0))</f>
        <v>0</v>
      </c>
      <c r="O142" s="115">
        <f>IF($C$4="citu pasākumu izmaksas",IF('1a+c+n'!$Q142="C",'1a+c+n'!O142,0))</f>
        <v>0</v>
      </c>
      <c r="P142" s="116">
        <f>IF($C$4="citu pasākumu izmaksas",IF('1a+c+n'!$Q142="C",'1a+c+n'!P142,0))</f>
        <v>0</v>
      </c>
    </row>
    <row r="143" spans="1:16" x14ac:dyDescent="0.2">
      <c r="A143" s="51">
        <f>IF(P143=0,0,IF(COUNTBLANK(P143)=1,0,COUNTA($P$14:P143)))</f>
        <v>0</v>
      </c>
      <c r="B143" s="24">
        <f>IF($C$4="citu pasākumu izmaksas",IF('1a+c+n'!$Q143="C",'1a+c+n'!B143,0))</f>
        <v>0</v>
      </c>
      <c r="C143" s="64">
        <f>IF($C$4="citu pasākumu izmaksas",IF('1a+c+n'!$Q143="C",'1a+c+n'!C143,0))</f>
        <v>0</v>
      </c>
      <c r="D143" s="24">
        <f>IF($C$4="citu pasākumu izmaksas",IF('1a+c+n'!$Q143="C",'1a+c+n'!D143,0))</f>
        <v>0</v>
      </c>
      <c r="E143" s="46"/>
      <c r="F143" s="65"/>
      <c r="G143" s="115"/>
      <c r="H143" s="115">
        <f>IF($C$4="citu pasākumu izmaksas",IF('1a+c+n'!$Q143="C",'1a+c+n'!H143,0))</f>
        <v>0</v>
      </c>
      <c r="I143" s="115"/>
      <c r="J143" s="115"/>
      <c r="K143" s="116">
        <f>IF($C$4="citu pasākumu izmaksas",IF('1a+c+n'!$Q143="C",'1a+c+n'!K143,0))</f>
        <v>0</v>
      </c>
      <c r="L143" s="82">
        <f>IF($C$4="citu pasākumu izmaksas",IF('1a+c+n'!$Q143="C",'1a+c+n'!L143,0))</f>
        <v>0</v>
      </c>
      <c r="M143" s="115">
        <f>IF($C$4="citu pasākumu izmaksas",IF('1a+c+n'!$Q143="C",'1a+c+n'!M143,0))</f>
        <v>0</v>
      </c>
      <c r="N143" s="115">
        <f>IF($C$4="citu pasākumu izmaksas",IF('1a+c+n'!$Q143="C",'1a+c+n'!N143,0))</f>
        <v>0</v>
      </c>
      <c r="O143" s="115">
        <f>IF($C$4="citu pasākumu izmaksas",IF('1a+c+n'!$Q143="C",'1a+c+n'!O143,0))</f>
        <v>0</v>
      </c>
      <c r="P143" s="116">
        <f>IF($C$4="citu pasākumu izmaksas",IF('1a+c+n'!$Q143="C",'1a+c+n'!P143,0))</f>
        <v>0</v>
      </c>
    </row>
    <row r="144" spans="1:16" ht="22.5" x14ac:dyDescent="0.2">
      <c r="A144" s="51">
        <f>IF(P144=0,0,IF(COUNTBLANK(P144)=1,0,COUNTA($P$14:P144)))</f>
        <v>0</v>
      </c>
      <c r="B144" s="24">
        <f>IF($C$4="citu pasākumu izmaksas",IF('1a+c+n'!$Q144="C",'1a+c+n'!B144,0))</f>
        <v>0</v>
      </c>
      <c r="C144" s="64" t="str">
        <f>IF($C$4="citu pasākumu izmaksas",IF('1a+c+n'!$Q144="C",'1a+c+n'!C144,0))</f>
        <v>Esošās grīdas remonts 20-30%, attīrīšana, slīpēšana un krāsošana</v>
      </c>
      <c r="D144" s="24" t="str">
        <f>IF($C$4="citu pasākumu izmaksas",IF('1a+c+n'!$Q144="C",'1a+c+n'!D144,0))</f>
        <v>m2</v>
      </c>
      <c r="E144" s="46"/>
      <c r="F144" s="65"/>
      <c r="G144" s="115"/>
      <c r="H144" s="115">
        <f>IF($C$4="citu pasākumu izmaksas",IF('1a+c+n'!$Q144="C",'1a+c+n'!H144,0))</f>
        <v>0</v>
      </c>
      <c r="I144" s="115"/>
      <c r="J144" s="115"/>
      <c r="K144" s="116">
        <f>IF($C$4="citu pasākumu izmaksas",IF('1a+c+n'!$Q144="C",'1a+c+n'!K144,0))</f>
        <v>0</v>
      </c>
      <c r="L144" s="82">
        <f>IF($C$4="citu pasākumu izmaksas",IF('1a+c+n'!$Q144="C",'1a+c+n'!L144,0))</f>
        <v>0</v>
      </c>
      <c r="M144" s="115">
        <f>IF($C$4="citu pasākumu izmaksas",IF('1a+c+n'!$Q144="C",'1a+c+n'!M144,0))</f>
        <v>0</v>
      </c>
      <c r="N144" s="115">
        <f>IF($C$4="citu pasākumu izmaksas",IF('1a+c+n'!$Q144="C",'1a+c+n'!N144,0))</f>
        <v>0</v>
      </c>
      <c r="O144" s="115">
        <f>IF($C$4="citu pasākumu izmaksas",IF('1a+c+n'!$Q144="C",'1a+c+n'!O144,0))</f>
        <v>0</v>
      </c>
      <c r="P144" s="116">
        <f>IF($C$4="citu pasākumu izmaksas",IF('1a+c+n'!$Q144="C",'1a+c+n'!P144,0))</f>
        <v>0</v>
      </c>
    </row>
    <row r="145" spans="1:16" x14ac:dyDescent="0.2">
      <c r="A145" s="51">
        <f>IF(P145=0,0,IF(COUNTBLANK(P145)=1,0,COUNTA($P$14:P145)))</f>
        <v>0</v>
      </c>
      <c r="B145" s="24">
        <f>IF($C$4="citu pasākumu izmaksas",IF('1a+c+n'!$Q145="C",'1a+c+n'!B145,0))</f>
        <v>0</v>
      </c>
      <c r="C145" s="64">
        <f>IF($C$4="citu pasākumu izmaksas",IF('1a+c+n'!$Q145="C",'1a+c+n'!C145,0))</f>
        <v>0</v>
      </c>
      <c r="D145" s="24">
        <f>IF($C$4="citu pasākumu izmaksas",IF('1a+c+n'!$Q145="C",'1a+c+n'!D145,0))</f>
        <v>0</v>
      </c>
      <c r="E145" s="46"/>
      <c r="F145" s="65"/>
      <c r="G145" s="115"/>
      <c r="H145" s="115">
        <f>IF($C$4="citu pasākumu izmaksas",IF('1a+c+n'!$Q145="C",'1a+c+n'!H145,0))</f>
        <v>0</v>
      </c>
      <c r="I145" s="115"/>
      <c r="J145" s="115"/>
      <c r="K145" s="116">
        <f>IF($C$4="citu pasākumu izmaksas",IF('1a+c+n'!$Q145="C",'1a+c+n'!K145,0))</f>
        <v>0</v>
      </c>
      <c r="L145" s="82">
        <f>IF($C$4="citu pasākumu izmaksas",IF('1a+c+n'!$Q145="C",'1a+c+n'!L145,0))</f>
        <v>0</v>
      </c>
      <c r="M145" s="115">
        <f>IF($C$4="citu pasākumu izmaksas",IF('1a+c+n'!$Q145="C",'1a+c+n'!M145,0))</f>
        <v>0</v>
      </c>
      <c r="N145" s="115">
        <f>IF($C$4="citu pasākumu izmaksas",IF('1a+c+n'!$Q145="C",'1a+c+n'!N145,0))</f>
        <v>0</v>
      </c>
      <c r="O145" s="115">
        <f>IF($C$4="citu pasākumu izmaksas",IF('1a+c+n'!$Q145="C",'1a+c+n'!O145,0))</f>
        <v>0</v>
      </c>
      <c r="P145" s="116">
        <f>IF($C$4="citu pasākumu izmaksas",IF('1a+c+n'!$Q145="C",'1a+c+n'!P145,0))</f>
        <v>0</v>
      </c>
    </row>
    <row r="146" spans="1:16" x14ac:dyDescent="0.2">
      <c r="A146" s="51">
        <f>IF(P146=0,0,IF(COUNTBLANK(P146)=1,0,COUNTA($P$14:P146)))</f>
        <v>0</v>
      </c>
      <c r="B146" s="24">
        <f>IF($C$4="citu pasākumu izmaksas",IF('1a+c+n'!$Q146="C",'1a+c+n'!B146,0))</f>
        <v>0</v>
      </c>
      <c r="C146" s="64">
        <f>IF($C$4="citu pasākumu izmaksas",IF('1a+c+n'!$Q146="C",'1a+c+n'!C146,0))</f>
        <v>0</v>
      </c>
      <c r="D146" s="24">
        <f>IF($C$4="citu pasākumu izmaksas",IF('1a+c+n'!$Q146="C",'1a+c+n'!D146,0))</f>
        <v>0</v>
      </c>
      <c r="E146" s="46"/>
      <c r="F146" s="65"/>
      <c r="G146" s="115"/>
      <c r="H146" s="115">
        <f>IF($C$4="citu pasākumu izmaksas",IF('1a+c+n'!$Q146="C",'1a+c+n'!H146,0))</f>
        <v>0</v>
      </c>
      <c r="I146" s="115"/>
      <c r="J146" s="115"/>
      <c r="K146" s="116">
        <f>IF($C$4="citu pasākumu izmaksas",IF('1a+c+n'!$Q146="C",'1a+c+n'!K146,0))</f>
        <v>0</v>
      </c>
      <c r="L146" s="82">
        <f>IF($C$4="citu pasākumu izmaksas",IF('1a+c+n'!$Q146="C",'1a+c+n'!L146,0))</f>
        <v>0</v>
      </c>
      <c r="M146" s="115">
        <f>IF($C$4="citu pasākumu izmaksas",IF('1a+c+n'!$Q146="C",'1a+c+n'!M146,0))</f>
        <v>0</v>
      </c>
      <c r="N146" s="115">
        <f>IF($C$4="citu pasākumu izmaksas",IF('1a+c+n'!$Q146="C",'1a+c+n'!N146,0))</f>
        <v>0</v>
      </c>
      <c r="O146" s="115">
        <f>IF($C$4="citu pasākumu izmaksas",IF('1a+c+n'!$Q146="C",'1a+c+n'!O146,0))</f>
        <v>0</v>
      </c>
      <c r="P146" s="116">
        <f>IF($C$4="citu pasākumu izmaksas",IF('1a+c+n'!$Q146="C",'1a+c+n'!P146,0))</f>
        <v>0</v>
      </c>
    </row>
    <row r="147" spans="1:16" x14ac:dyDescent="0.2">
      <c r="A147" s="51">
        <f>IF(P147=0,0,IF(COUNTBLANK(P147)=1,0,COUNTA($P$14:P147)))</f>
        <v>0</v>
      </c>
      <c r="B147" s="24">
        <f>IF($C$4="citu pasākumu izmaksas",IF('1a+c+n'!$Q147="C",'1a+c+n'!B147,0))</f>
        <v>0</v>
      </c>
      <c r="C147" s="64">
        <f>IF($C$4="citu pasākumu izmaksas",IF('1a+c+n'!$Q147="C",'1a+c+n'!C147,0))</f>
        <v>0</v>
      </c>
      <c r="D147" s="24">
        <f>IF($C$4="citu pasākumu izmaksas",IF('1a+c+n'!$Q147="C",'1a+c+n'!D147,0))</f>
        <v>0</v>
      </c>
      <c r="E147" s="46"/>
      <c r="F147" s="65"/>
      <c r="G147" s="115"/>
      <c r="H147" s="115">
        <f>IF($C$4="citu pasākumu izmaksas",IF('1a+c+n'!$Q147="C",'1a+c+n'!H147,0))</f>
        <v>0</v>
      </c>
      <c r="I147" s="115"/>
      <c r="J147" s="115"/>
      <c r="K147" s="116">
        <f>IF($C$4="citu pasākumu izmaksas",IF('1a+c+n'!$Q147="C",'1a+c+n'!K147,0))</f>
        <v>0</v>
      </c>
      <c r="L147" s="82">
        <f>IF($C$4="citu pasākumu izmaksas",IF('1a+c+n'!$Q147="C",'1a+c+n'!L147,0))</f>
        <v>0</v>
      </c>
      <c r="M147" s="115">
        <f>IF($C$4="citu pasākumu izmaksas",IF('1a+c+n'!$Q147="C",'1a+c+n'!M147,0))</f>
        <v>0</v>
      </c>
      <c r="N147" s="115">
        <f>IF($C$4="citu pasākumu izmaksas",IF('1a+c+n'!$Q147="C",'1a+c+n'!N147,0))</f>
        <v>0</v>
      </c>
      <c r="O147" s="115">
        <f>IF($C$4="citu pasākumu izmaksas",IF('1a+c+n'!$Q147="C",'1a+c+n'!O147,0))</f>
        <v>0</v>
      </c>
      <c r="P147" s="116">
        <f>IF($C$4="citu pasākumu izmaksas",IF('1a+c+n'!$Q147="C",'1a+c+n'!P147,0))</f>
        <v>0</v>
      </c>
    </row>
    <row r="148" spans="1:16" x14ac:dyDescent="0.2">
      <c r="A148" s="51">
        <f>IF(P148=0,0,IF(COUNTBLANK(P148)=1,0,COUNTA($P$14:P148)))</f>
        <v>0</v>
      </c>
      <c r="B148" s="24">
        <f>IF($C$4="citu pasākumu izmaksas",IF('1a+c+n'!$Q148="C",'1a+c+n'!B148,0))</f>
        <v>0</v>
      </c>
      <c r="C148" s="64" t="str">
        <f>IF($C$4="citu pasākumu izmaksas",IF('1a+c+n'!$Q148="C",'1a+c+n'!C148,0))</f>
        <v>Karoga kāta turētāja uzstādīšana atpakaļ</v>
      </c>
      <c r="D148" s="24" t="str">
        <f>IF($C$4="citu pasākumu izmaksas",IF('1a+c+n'!$Q148="C",'1a+c+n'!D148,0))</f>
        <v>gb.</v>
      </c>
      <c r="E148" s="46"/>
      <c r="F148" s="65"/>
      <c r="G148" s="115"/>
      <c r="H148" s="115">
        <f>IF($C$4="citu pasākumu izmaksas",IF('1a+c+n'!$Q148="C",'1a+c+n'!H148,0))</f>
        <v>0</v>
      </c>
      <c r="I148" s="115"/>
      <c r="J148" s="115"/>
      <c r="K148" s="116">
        <f>IF($C$4="citu pasākumu izmaksas",IF('1a+c+n'!$Q148="C",'1a+c+n'!K148,0))</f>
        <v>0</v>
      </c>
      <c r="L148" s="82">
        <f>IF($C$4="citu pasākumu izmaksas",IF('1a+c+n'!$Q148="C",'1a+c+n'!L148,0))</f>
        <v>0</v>
      </c>
      <c r="M148" s="115">
        <f>IF($C$4="citu pasākumu izmaksas",IF('1a+c+n'!$Q148="C",'1a+c+n'!M148,0))</f>
        <v>0</v>
      </c>
      <c r="N148" s="115">
        <f>IF($C$4="citu pasākumu izmaksas",IF('1a+c+n'!$Q148="C",'1a+c+n'!N148,0))</f>
        <v>0</v>
      </c>
      <c r="O148" s="115">
        <f>IF($C$4="citu pasākumu izmaksas",IF('1a+c+n'!$Q148="C",'1a+c+n'!O148,0))</f>
        <v>0</v>
      </c>
      <c r="P148" s="116">
        <f>IF($C$4="citu pasākumu izmaksas",IF('1a+c+n'!$Q148="C",'1a+c+n'!P148,0))</f>
        <v>0</v>
      </c>
    </row>
    <row r="149" spans="1:16" x14ac:dyDescent="0.2">
      <c r="A149" s="51">
        <f>IF(P149=0,0,IF(COUNTBLANK(P149)=1,0,COUNTA($P$14:P149)))</f>
        <v>0</v>
      </c>
      <c r="B149" s="24">
        <f>IF($C$4="citu pasākumu izmaksas",IF('1a+c+n'!$Q149="C",'1a+c+n'!B149,0))</f>
        <v>0</v>
      </c>
      <c r="C149" s="64" t="str">
        <f>IF($C$4="citu pasākumu izmaksas",IF('1a+c+n'!$Q149="C",'1a+c+n'!C149,0))</f>
        <v>Ēkas numurzīmes uzstādīšana atpakaļ</v>
      </c>
      <c r="D149" s="24" t="str">
        <f>IF($C$4="citu pasākumu izmaksas",IF('1a+c+n'!$Q149="C",'1a+c+n'!D149,0))</f>
        <v>gb.</v>
      </c>
      <c r="E149" s="46"/>
      <c r="F149" s="65"/>
      <c r="G149" s="115"/>
      <c r="H149" s="115">
        <f>IF($C$4="citu pasākumu izmaksas",IF('1a+c+n'!$Q149="C",'1a+c+n'!H149,0))</f>
        <v>0</v>
      </c>
      <c r="I149" s="115"/>
      <c r="J149" s="115"/>
      <c r="K149" s="116">
        <f>IF($C$4="citu pasākumu izmaksas",IF('1a+c+n'!$Q149="C",'1a+c+n'!K149,0))</f>
        <v>0</v>
      </c>
      <c r="L149" s="82">
        <f>IF($C$4="citu pasākumu izmaksas",IF('1a+c+n'!$Q149="C",'1a+c+n'!L149,0))</f>
        <v>0</v>
      </c>
      <c r="M149" s="115">
        <f>IF($C$4="citu pasākumu izmaksas",IF('1a+c+n'!$Q149="C",'1a+c+n'!M149,0))</f>
        <v>0</v>
      </c>
      <c r="N149" s="115">
        <f>IF($C$4="citu pasākumu izmaksas",IF('1a+c+n'!$Q149="C",'1a+c+n'!N149,0))</f>
        <v>0</v>
      </c>
      <c r="O149" s="115">
        <f>IF($C$4="citu pasākumu izmaksas",IF('1a+c+n'!$Q149="C",'1a+c+n'!O149,0))</f>
        <v>0</v>
      </c>
      <c r="P149" s="116">
        <f>IF($C$4="citu pasākumu izmaksas",IF('1a+c+n'!$Q149="C",'1a+c+n'!P149,0))</f>
        <v>0</v>
      </c>
    </row>
    <row r="150" spans="1:16" x14ac:dyDescent="0.2">
      <c r="A150" s="51">
        <f>IF(P150=0,0,IF(COUNTBLANK(P150)=1,0,COUNTA($P$14:P150)))</f>
        <v>0</v>
      </c>
      <c r="B150" s="24">
        <f>IF($C$4="citu pasākumu izmaksas",IF('1a+c+n'!$Q150="C",'1a+c+n'!B150,0))</f>
        <v>0</v>
      </c>
      <c r="C150" s="64">
        <f>IF($C$4="citu pasākumu izmaksas",IF('1a+c+n'!$Q150="C",'1a+c+n'!C150,0))</f>
        <v>0</v>
      </c>
      <c r="D150" s="24">
        <f>IF($C$4="citu pasākumu izmaksas",IF('1a+c+n'!$Q150="C",'1a+c+n'!D150,0))</f>
        <v>0</v>
      </c>
      <c r="E150" s="46"/>
      <c r="F150" s="65"/>
      <c r="G150" s="115"/>
      <c r="H150" s="115">
        <f>IF($C$4="citu pasākumu izmaksas",IF('1a+c+n'!$Q150="C",'1a+c+n'!H150,0))</f>
        <v>0</v>
      </c>
      <c r="I150" s="115"/>
      <c r="J150" s="115"/>
      <c r="K150" s="116">
        <f>IF($C$4="citu pasākumu izmaksas",IF('1a+c+n'!$Q150="C",'1a+c+n'!K150,0))</f>
        <v>0</v>
      </c>
      <c r="L150" s="82">
        <f>IF($C$4="citu pasākumu izmaksas",IF('1a+c+n'!$Q150="C",'1a+c+n'!L150,0))</f>
        <v>0</v>
      </c>
      <c r="M150" s="115">
        <f>IF($C$4="citu pasākumu izmaksas",IF('1a+c+n'!$Q150="C",'1a+c+n'!M150,0))</f>
        <v>0</v>
      </c>
      <c r="N150" s="115">
        <f>IF($C$4="citu pasākumu izmaksas",IF('1a+c+n'!$Q150="C",'1a+c+n'!N150,0))</f>
        <v>0</v>
      </c>
      <c r="O150" s="115">
        <f>IF($C$4="citu pasākumu izmaksas",IF('1a+c+n'!$Q150="C",'1a+c+n'!O150,0))</f>
        <v>0</v>
      </c>
      <c r="P150" s="116">
        <f>IF($C$4="citu pasākumu izmaksas",IF('1a+c+n'!$Q150="C",'1a+c+n'!P150,0))</f>
        <v>0</v>
      </c>
    </row>
    <row r="151" spans="1:16" x14ac:dyDescent="0.2">
      <c r="A151" s="51">
        <f>IF(P151=0,0,IF(COUNTBLANK(P151)=1,0,COUNTA($P$14:P151)))</f>
        <v>0</v>
      </c>
      <c r="B151" s="24">
        <f>IF($C$4="citu pasākumu izmaksas",IF('1a+c+n'!$Q151="C",'1a+c+n'!B151,0))</f>
        <v>0</v>
      </c>
      <c r="C151" s="64">
        <f>IF($C$4="citu pasākumu izmaksas",IF('1a+c+n'!$Q151="C",'1a+c+n'!C151,0))</f>
        <v>0</v>
      </c>
      <c r="D151" s="24">
        <f>IF($C$4="citu pasākumu izmaksas",IF('1a+c+n'!$Q151="C",'1a+c+n'!D151,0))</f>
        <v>0</v>
      </c>
      <c r="E151" s="46"/>
      <c r="F151" s="65"/>
      <c r="G151" s="115"/>
      <c r="H151" s="115">
        <f>IF($C$4="citu pasākumu izmaksas",IF('1a+c+n'!$Q151="C",'1a+c+n'!H151,0))</f>
        <v>0</v>
      </c>
      <c r="I151" s="115"/>
      <c r="J151" s="115"/>
      <c r="K151" s="116">
        <f>IF($C$4="citu pasākumu izmaksas",IF('1a+c+n'!$Q151="C",'1a+c+n'!K151,0))</f>
        <v>0</v>
      </c>
      <c r="L151" s="82">
        <f>IF($C$4="citu pasākumu izmaksas",IF('1a+c+n'!$Q151="C",'1a+c+n'!L151,0))</f>
        <v>0</v>
      </c>
      <c r="M151" s="115">
        <f>IF($C$4="citu pasākumu izmaksas",IF('1a+c+n'!$Q151="C",'1a+c+n'!M151,0))</f>
        <v>0</v>
      </c>
      <c r="N151" s="115">
        <f>IF($C$4="citu pasākumu izmaksas",IF('1a+c+n'!$Q151="C",'1a+c+n'!N151,0))</f>
        <v>0</v>
      </c>
      <c r="O151" s="115">
        <f>IF($C$4="citu pasākumu izmaksas",IF('1a+c+n'!$Q151="C",'1a+c+n'!O151,0))</f>
        <v>0</v>
      </c>
      <c r="P151" s="116">
        <f>IF($C$4="citu pasākumu izmaksas",IF('1a+c+n'!$Q151="C",'1a+c+n'!P151,0))</f>
        <v>0</v>
      </c>
    </row>
    <row r="152" spans="1:16" x14ac:dyDescent="0.2">
      <c r="A152" s="51">
        <f>IF(P152=0,0,IF(COUNTBLANK(P152)=1,0,COUNTA($P$14:P152)))</f>
        <v>0</v>
      </c>
      <c r="B152" s="24">
        <f>IF($C$4="citu pasākumu izmaksas",IF('1a+c+n'!$Q152="C",'1a+c+n'!B152,0))</f>
        <v>0</v>
      </c>
      <c r="C152" s="64">
        <f>IF($C$4="citu pasākumu izmaksas",IF('1a+c+n'!$Q152="C",'1a+c+n'!C152,0))</f>
        <v>0</v>
      </c>
      <c r="D152" s="24">
        <f>IF($C$4="citu pasākumu izmaksas",IF('1a+c+n'!$Q152="C",'1a+c+n'!D152,0))</f>
        <v>0</v>
      </c>
      <c r="E152" s="46"/>
      <c r="F152" s="65"/>
      <c r="G152" s="115"/>
      <c r="H152" s="115">
        <f>IF($C$4="citu pasākumu izmaksas",IF('1a+c+n'!$Q152="C",'1a+c+n'!H152,0))</f>
        <v>0</v>
      </c>
      <c r="I152" s="115"/>
      <c r="J152" s="115"/>
      <c r="K152" s="116">
        <f>IF($C$4="citu pasākumu izmaksas",IF('1a+c+n'!$Q152="C",'1a+c+n'!K152,0))</f>
        <v>0</v>
      </c>
      <c r="L152" s="82">
        <f>IF($C$4="citu pasākumu izmaksas",IF('1a+c+n'!$Q152="C",'1a+c+n'!L152,0))</f>
        <v>0</v>
      </c>
      <c r="M152" s="115">
        <f>IF($C$4="citu pasākumu izmaksas",IF('1a+c+n'!$Q152="C",'1a+c+n'!M152,0))</f>
        <v>0</v>
      </c>
      <c r="N152" s="115">
        <f>IF($C$4="citu pasākumu izmaksas",IF('1a+c+n'!$Q152="C",'1a+c+n'!N152,0))</f>
        <v>0</v>
      </c>
      <c r="O152" s="115">
        <f>IF($C$4="citu pasākumu izmaksas",IF('1a+c+n'!$Q152="C",'1a+c+n'!O152,0))</f>
        <v>0</v>
      </c>
      <c r="P152" s="116">
        <f>IF($C$4="citu pasākumu izmaksas",IF('1a+c+n'!$Q152="C",'1a+c+n'!P152,0))</f>
        <v>0</v>
      </c>
    </row>
    <row r="153" spans="1:16" x14ac:dyDescent="0.2">
      <c r="A153" s="51">
        <f>IF(P153=0,0,IF(COUNTBLANK(P153)=1,0,COUNTA($P$14:P153)))</f>
        <v>0</v>
      </c>
      <c r="B153" s="24">
        <f>IF($C$4="citu pasākumu izmaksas",IF('1a+c+n'!$Q153="C",'1a+c+n'!B153,0))</f>
        <v>0</v>
      </c>
      <c r="C153" s="64" t="str">
        <f>IF($C$4="citu pasākumu izmaksas",IF('1a+c+n'!$Q153="C",'1a+c+n'!C153,0))</f>
        <v xml:space="preserve">Minerālmateriālu maisījums 0/45 200mm biezumā </v>
      </c>
      <c r="D153" s="24" t="str">
        <f>IF($C$4="citu pasākumu izmaksas",IF('1a+c+n'!$Q153="C",'1a+c+n'!D153,0))</f>
        <v>m3</v>
      </c>
      <c r="E153" s="46"/>
      <c r="F153" s="65"/>
      <c r="G153" s="115"/>
      <c r="H153" s="115">
        <f>IF($C$4="citu pasākumu izmaksas",IF('1a+c+n'!$Q153="C",'1a+c+n'!H153,0))</f>
        <v>0</v>
      </c>
      <c r="I153" s="115"/>
      <c r="J153" s="115"/>
      <c r="K153" s="116">
        <f>IF($C$4="citu pasākumu izmaksas",IF('1a+c+n'!$Q153="C",'1a+c+n'!K153,0))</f>
        <v>0</v>
      </c>
      <c r="L153" s="82">
        <f>IF($C$4="citu pasākumu izmaksas",IF('1a+c+n'!$Q153="C",'1a+c+n'!L153,0))</f>
        <v>0</v>
      </c>
      <c r="M153" s="115">
        <f>IF($C$4="citu pasākumu izmaksas",IF('1a+c+n'!$Q153="C",'1a+c+n'!M153,0))</f>
        <v>0</v>
      </c>
      <c r="N153" s="115">
        <f>IF($C$4="citu pasākumu izmaksas",IF('1a+c+n'!$Q153="C",'1a+c+n'!N153,0))</f>
        <v>0</v>
      </c>
      <c r="O153" s="115">
        <f>IF($C$4="citu pasākumu izmaksas",IF('1a+c+n'!$Q153="C",'1a+c+n'!O153,0))</f>
        <v>0</v>
      </c>
      <c r="P153" s="116">
        <f>IF($C$4="citu pasākumu izmaksas",IF('1a+c+n'!$Q153="C",'1a+c+n'!P153,0))</f>
        <v>0</v>
      </c>
    </row>
    <row r="154" spans="1:16" x14ac:dyDescent="0.2">
      <c r="A154" s="51">
        <f>IF(P154=0,0,IF(COUNTBLANK(P154)=1,0,COUNTA($P$14:P154)))</f>
        <v>0</v>
      </c>
      <c r="B154" s="24">
        <f>IF($C$4="citu pasākumu izmaksas",IF('1a+c+n'!$Q154="C",'1a+c+n'!B154,0))</f>
        <v>0</v>
      </c>
      <c r="C154" s="64" t="str">
        <f>IF($C$4="citu pasākumu izmaksas",IF('1a+c+n'!$Q154="C",'1a+c+n'!C154,0))</f>
        <v>Virsējā kārta- karstais asfalts AC11 4cm</v>
      </c>
      <c r="D154" s="24" t="str">
        <f>IF($C$4="citu pasākumu izmaksas",IF('1a+c+n'!$Q154="C",'1a+c+n'!D154,0))</f>
        <v>m2</v>
      </c>
      <c r="E154" s="46"/>
      <c r="F154" s="65"/>
      <c r="G154" s="115"/>
      <c r="H154" s="115">
        <f>IF($C$4="citu pasākumu izmaksas",IF('1a+c+n'!$Q154="C",'1a+c+n'!H154,0))</f>
        <v>0</v>
      </c>
      <c r="I154" s="115"/>
      <c r="J154" s="115"/>
      <c r="K154" s="116">
        <f>IF($C$4="citu pasākumu izmaksas",IF('1a+c+n'!$Q154="C",'1a+c+n'!K154,0))</f>
        <v>0</v>
      </c>
      <c r="L154" s="82">
        <f>IF($C$4="citu pasākumu izmaksas",IF('1a+c+n'!$Q154="C",'1a+c+n'!L154,0))</f>
        <v>0</v>
      </c>
      <c r="M154" s="115">
        <f>IF($C$4="citu pasākumu izmaksas",IF('1a+c+n'!$Q154="C",'1a+c+n'!M154,0))</f>
        <v>0</v>
      </c>
      <c r="N154" s="115">
        <f>IF($C$4="citu pasākumu izmaksas",IF('1a+c+n'!$Q154="C",'1a+c+n'!N154,0))</f>
        <v>0</v>
      </c>
      <c r="O154" s="115">
        <f>IF($C$4="citu pasākumu izmaksas",IF('1a+c+n'!$Q154="C",'1a+c+n'!O154,0))</f>
        <v>0</v>
      </c>
      <c r="P154" s="116">
        <f>IF($C$4="citu pasākumu izmaksas",IF('1a+c+n'!$Q154="C",'1a+c+n'!P154,0))</f>
        <v>0</v>
      </c>
    </row>
    <row r="155" spans="1:16" ht="12" thickBot="1" x14ac:dyDescent="0.25">
      <c r="A155" s="51">
        <f>IF(P155=0,0,IF(COUNTBLANK(P155)=1,0,COUNTA($P$14:P155)))</f>
        <v>0</v>
      </c>
      <c r="B155" s="24">
        <f>IF($C$4="citu pasākumu izmaksas",IF('1a+c+n'!$Q155="C",'1a+c+n'!B155,0))</f>
        <v>0</v>
      </c>
      <c r="C155" s="64" t="str">
        <f>IF($C$4="citu pasākumu izmaksas",IF('1a+c+n'!$Q155="C",'1a+c+n'!C155,0))</f>
        <v>Apakšējā kārta- karstais asfalts AC22 6cm</v>
      </c>
      <c r="D155" s="24" t="str">
        <f>IF($C$4="citu pasākumu izmaksas",IF('1a+c+n'!$Q155="C",'1a+c+n'!D155,0))</f>
        <v>m2</v>
      </c>
      <c r="E155" s="46"/>
      <c r="F155" s="65"/>
      <c r="G155" s="115"/>
      <c r="H155" s="115">
        <f>IF($C$4="citu pasākumu izmaksas",IF('1a+c+n'!$Q155="C",'1a+c+n'!H155,0))</f>
        <v>0</v>
      </c>
      <c r="I155" s="115"/>
      <c r="J155" s="115"/>
      <c r="K155" s="116">
        <f>IF($C$4="citu pasākumu izmaksas",IF('1a+c+n'!$Q155="C",'1a+c+n'!K155,0))</f>
        <v>0</v>
      </c>
      <c r="L155" s="82">
        <f>IF($C$4="citu pasākumu izmaksas",IF('1a+c+n'!$Q155="C",'1a+c+n'!L155,0))</f>
        <v>0</v>
      </c>
      <c r="M155" s="115">
        <f>IF($C$4="citu pasākumu izmaksas",IF('1a+c+n'!$Q155="C",'1a+c+n'!M155,0))</f>
        <v>0</v>
      </c>
      <c r="N155" s="115">
        <f>IF($C$4="citu pasākumu izmaksas",IF('1a+c+n'!$Q155="C",'1a+c+n'!N155,0))</f>
        <v>0</v>
      </c>
      <c r="O155" s="115">
        <f>IF($C$4="citu pasākumu izmaksas",IF('1a+c+n'!$Q155="C",'1a+c+n'!O155,0))</f>
        <v>0</v>
      </c>
      <c r="P155" s="116">
        <f>IF($C$4="citu pasākumu izmaksas",IF('1a+c+n'!$Q155="C",'1a+c+n'!P155,0))</f>
        <v>0</v>
      </c>
    </row>
    <row r="156" spans="1:16" ht="12" customHeight="1" thickBot="1" x14ac:dyDescent="0.25">
      <c r="A156" s="207" t="s">
        <v>62</v>
      </c>
      <c r="B156" s="208"/>
      <c r="C156" s="208"/>
      <c r="D156" s="208"/>
      <c r="E156" s="208"/>
      <c r="F156" s="208"/>
      <c r="G156" s="208"/>
      <c r="H156" s="208"/>
      <c r="I156" s="208"/>
      <c r="J156" s="208"/>
      <c r="K156" s="209"/>
      <c r="L156" s="129">
        <f>SUM(L14:L155)</f>
        <v>0</v>
      </c>
      <c r="M156" s="130">
        <f>SUM(M14:M155)</f>
        <v>0</v>
      </c>
      <c r="N156" s="130">
        <f>SUM(N14:N155)</f>
        <v>0</v>
      </c>
      <c r="O156" s="130">
        <f>SUM(O14:O155)</f>
        <v>0</v>
      </c>
      <c r="P156" s="131">
        <f>SUM(P14:P155)</f>
        <v>0</v>
      </c>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6"/>
      <c r="B158" s="16"/>
      <c r="C158" s="16"/>
      <c r="D158" s="16"/>
      <c r="E158" s="16"/>
      <c r="F158" s="16"/>
      <c r="G158" s="16"/>
      <c r="H158" s="16"/>
      <c r="I158" s="16"/>
      <c r="J158" s="16"/>
      <c r="K158" s="16"/>
      <c r="L158" s="16"/>
      <c r="M158" s="16"/>
      <c r="N158" s="16"/>
      <c r="O158" s="16"/>
      <c r="P158" s="16"/>
    </row>
    <row r="159" spans="1:16" x14ac:dyDescent="0.2">
      <c r="A159" s="1" t="s">
        <v>14</v>
      </c>
      <c r="B159" s="16"/>
      <c r="C159" s="210">
        <f>'Kops c'!C28:H28</f>
        <v>0</v>
      </c>
      <c r="D159" s="210"/>
      <c r="E159" s="210"/>
      <c r="F159" s="210"/>
      <c r="G159" s="210"/>
      <c r="H159" s="210"/>
      <c r="I159" s="16"/>
      <c r="J159" s="16"/>
      <c r="K159" s="16"/>
      <c r="L159" s="16"/>
      <c r="M159" s="16"/>
      <c r="N159" s="16"/>
      <c r="O159" s="16"/>
      <c r="P159" s="16"/>
    </row>
    <row r="160" spans="1:16" x14ac:dyDescent="0.2">
      <c r="A160" s="16"/>
      <c r="B160" s="16"/>
      <c r="C160" s="136" t="s">
        <v>15</v>
      </c>
      <c r="D160" s="136"/>
      <c r="E160" s="136"/>
      <c r="F160" s="136"/>
      <c r="G160" s="136"/>
      <c r="H160" s="136"/>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55" t="str">
        <f>'Kops n'!A31:D31</f>
        <v>Tāme sastādīta 202_. gada _.________</v>
      </c>
      <c r="B162" s="156"/>
      <c r="C162" s="156"/>
      <c r="D162" s="156"/>
      <c r="E162" s="16"/>
      <c r="F162" s="16"/>
      <c r="G162" s="16"/>
      <c r="H162" s="16"/>
      <c r="I162" s="16"/>
      <c r="J162" s="16"/>
      <c r="K162" s="16"/>
      <c r="L162" s="16"/>
      <c r="M162" s="16"/>
      <c r="N162" s="16"/>
      <c r="O162" s="16"/>
      <c r="P162" s="16"/>
    </row>
    <row r="163" spans="1:16" x14ac:dyDescent="0.2">
      <c r="A163" s="16"/>
      <c r="B163" s="16"/>
      <c r="C163" s="16"/>
      <c r="D163" s="16"/>
      <c r="E163" s="16"/>
      <c r="F163" s="16"/>
      <c r="G163" s="16"/>
      <c r="H163" s="16"/>
      <c r="I163" s="16"/>
      <c r="J163" s="16"/>
      <c r="K163" s="16"/>
      <c r="L163" s="16"/>
      <c r="M163" s="16"/>
      <c r="N163" s="16"/>
      <c r="O163" s="16"/>
      <c r="P163" s="16"/>
    </row>
    <row r="164" spans="1:16" x14ac:dyDescent="0.2">
      <c r="A164" s="1" t="s">
        <v>41</v>
      </c>
      <c r="B164" s="16"/>
      <c r="C164" s="210">
        <f>'Kops c'!C33:H33</f>
        <v>0</v>
      </c>
      <c r="D164" s="210"/>
      <c r="E164" s="210"/>
      <c r="F164" s="210"/>
      <c r="G164" s="210"/>
      <c r="H164" s="210"/>
      <c r="I164" s="16"/>
      <c r="J164" s="16"/>
      <c r="K164" s="16"/>
      <c r="L164" s="16"/>
      <c r="M164" s="16"/>
      <c r="N164" s="16"/>
      <c r="O164" s="16"/>
      <c r="P164" s="16"/>
    </row>
    <row r="165" spans="1:16" x14ac:dyDescent="0.2">
      <c r="A165" s="16"/>
      <c r="B165" s="16"/>
      <c r="C165" s="136" t="s">
        <v>15</v>
      </c>
      <c r="D165" s="136"/>
      <c r="E165" s="136"/>
      <c r="F165" s="136"/>
      <c r="G165" s="136"/>
      <c r="H165" s="136"/>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78" t="s">
        <v>16</v>
      </c>
      <c r="B167" s="42"/>
      <c r="C167" s="83">
        <f>'Kops c'!C36</f>
        <v>0</v>
      </c>
      <c r="D167" s="42"/>
      <c r="E167" s="16"/>
      <c r="F167" s="16"/>
      <c r="G167" s="16"/>
      <c r="H167" s="16"/>
      <c r="I167" s="16"/>
      <c r="J167" s="16"/>
      <c r="K167" s="16"/>
      <c r="L167" s="16"/>
      <c r="M167" s="16"/>
      <c r="N167" s="16"/>
      <c r="O167" s="16"/>
      <c r="P167" s="16"/>
    </row>
    <row r="168" spans="1:16" x14ac:dyDescent="0.2">
      <c r="A168" s="16"/>
      <c r="B168" s="16"/>
      <c r="C168" s="16"/>
      <c r="D168" s="16"/>
      <c r="E168" s="16"/>
      <c r="F168" s="16"/>
      <c r="G168" s="16"/>
      <c r="H168" s="16"/>
      <c r="I168" s="16"/>
      <c r="J168" s="16"/>
      <c r="K168" s="16"/>
      <c r="L168" s="16"/>
      <c r="M168" s="16"/>
      <c r="N168" s="16"/>
      <c r="O168" s="16"/>
      <c r="P16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165:H165"/>
    <mergeCell ref="L12:P12"/>
    <mergeCell ref="A156:K156"/>
    <mergeCell ref="C159:H159"/>
    <mergeCell ref="C160:H160"/>
    <mergeCell ref="A162:D162"/>
    <mergeCell ref="C164:H164"/>
  </mergeCells>
  <conditionalFormatting sqref="A156:K156">
    <cfRule type="containsText" dxfId="83" priority="3" operator="containsText" text="Tiešās izmaksas kopā, t. sk. darba devēja sociālais nodoklis __.__% ">
      <formula>NOT(ISERROR(SEARCH("Tiešās izmaksas kopā, t. sk. darba devēja sociālais nodoklis __.__% ",A156)))</formula>
    </cfRule>
  </conditionalFormatting>
  <conditionalFormatting sqref="A14:P155">
    <cfRule type="cellIs" dxfId="82" priority="1" operator="equal">
      <formula>0</formula>
    </cfRule>
  </conditionalFormatting>
  <conditionalFormatting sqref="C2:I2 D5:L8 N9:O9 L156:P156 C159:H159 C164:H164 C167">
    <cfRule type="cellIs" dxfId="81"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249F-2C68-4958-A9CB-3D8DBF4A93A5}">
  <sheetPr codeName="Sheet9">
    <tabColor rgb="FFC00000"/>
  </sheetPr>
  <dimension ref="A1:P168"/>
  <sheetViews>
    <sheetView topLeftCell="A131" workbookViewId="0">
      <selection activeCell="O172" sqref="O17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'1a+c+n'!D1</f>
        <v>1</v>
      </c>
      <c r="E1" s="22"/>
      <c r="F1" s="22"/>
      <c r="G1" s="22"/>
      <c r="H1" s="22"/>
      <c r="I1" s="22"/>
      <c r="J1" s="22"/>
      <c r="N1" s="26"/>
      <c r="O1" s="27"/>
      <c r="P1" s="28"/>
    </row>
    <row r="2" spans="1:16" x14ac:dyDescent="0.2">
      <c r="A2" s="29"/>
      <c r="B2" s="29"/>
      <c r="C2" s="222" t="str">
        <f>'1a+c+n'!C2:I2</f>
        <v>VISPĀRĒJIE BŪVDARBI</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19</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'1a+c+n'!A9</f>
        <v>Tāme sastādīta  2023_. gada tirgus cenās, pamatojoties uz AR daļas rasējumiem</v>
      </c>
      <c r="B9" s="219"/>
      <c r="C9" s="219"/>
      <c r="D9" s="219"/>
      <c r="E9" s="219"/>
      <c r="F9" s="219"/>
      <c r="G9" s="31"/>
      <c r="H9" s="31"/>
      <c r="I9" s="31"/>
      <c r="J9" s="220" t="s">
        <v>45</v>
      </c>
      <c r="K9" s="220"/>
      <c r="L9" s="220"/>
      <c r="M9" s="220"/>
      <c r="N9" s="221">
        <f>P156</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2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IF($C$4="Neattiecināmās izmaksas",IF('1a+c+n'!$Q14="N",'1a+c+n'!B14,0))</f>
        <v>0</v>
      </c>
      <c r="C14" s="62">
        <f>IF($C$4="Neattiecināmās izmaksas",IF('1a+c+n'!$Q14="N",'1a+c+n'!C14,0))</f>
        <v>0</v>
      </c>
      <c r="D14" s="23">
        <f>IF($C$4="Neattiecināmās izmaksas",IF('1a+c+n'!$Q14="N",'1a+c+n'!D14,0))</f>
        <v>0</v>
      </c>
      <c r="E14" s="45"/>
      <c r="F14" s="63"/>
      <c r="G14" s="113"/>
      <c r="H14" s="113">
        <f>IF($C$4="Neattiecināmās izmaksas",IF('1a+c+n'!$Q14="N",'1a+c+n'!H14,0))</f>
        <v>0</v>
      </c>
      <c r="I14" s="113"/>
      <c r="J14" s="113"/>
      <c r="K14" s="114">
        <f>IF($C$4="Neattiecināmās izmaksas",IF('1a+c+n'!$Q14="N",'1a+c+n'!K14,0))</f>
        <v>0</v>
      </c>
      <c r="L14" s="81">
        <f>IF($C$4="Neattiecināmās izmaksas",IF('1a+c+n'!$Q14="N",'1a+c+n'!L14,0))</f>
        <v>0</v>
      </c>
      <c r="M14" s="113">
        <f>IF($C$4="Neattiecināmās izmaksas",IF('1a+c+n'!$Q14="N",'1a+c+n'!M14,0))</f>
        <v>0</v>
      </c>
      <c r="N14" s="113">
        <f>IF($C$4="Neattiecināmās izmaksas",IF('1a+c+n'!$Q14="N",'1a+c+n'!N14,0))</f>
        <v>0</v>
      </c>
      <c r="O14" s="113">
        <f>IF($C$4="Neattiecināmās izmaksas",IF('1a+c+n'!$Q14="N",'1a+c+n'!O14,0))</f>
        <v>0</v>
      </c>
      <c r="P14" s="114">
        <f>IF($C$4="Neattiecināmās izmaksas",IF('1a+c+n'!$Q14="N",'1a+c+n'!P14,0))</f>
        <v>0</v>
      </c>
    </row>
    <row r="15" spans="1:16" x14ac:dyDescent="0.2">
      <c r="A15" s="51">
        <f>IF(P15=0,0,IF(COUNTBLANK(P15)=1,0,COUNTA($P$14:P15)))</f>
        <v>0</v>
      </c>
      <c r="B15" s="24">
        <f>IF($C$4="Neattiecināmās izmaksas",IF('1a+c+n'!$Q15="N",'1a+c+n'!B15,0))</f>
        <v>0</v>
      </c>
      <c r="C15" s="64">
        <f>IF($C$4="Neattiecināmās izmaksas",IF('1a+c+n'!$Q15="N",'1a+c+n'!C15,0))</f>
        <v>0</v>
      </c>
      <c r="D15" s="24">
        <f>IF($C$4="Neattiecināmās izmaksas",IF('1a+c+n'!$Q15="N",'1a+c+n'!D15,0))</f>
        <v>0</v>
      </c>
      <c r="E15" s="46"/>
      <c r="F15" s="65"/>
      <c r="G15" s="115"/>
      <c r="H15" s="115">
        <f>IF($C$4="Neattiecināmās izmaksas",IF('1a+c+n'!$Q15="N",'1a+c+n'!H15,0))</f>
        <v>0</v>
      </c>
      <c r="I15" s="115"/>
      <c r="J15" s="115"/>
      <c r="K15" s="116">
        <f>IF($C$4="Neattiecināmās izmaksas",IF('1a+c+n'!$Q15="N",'1a+c+n'!K15,0))</f>
        <v>0</v>
      </c>
      <c r="L15" s="82">
        <f>IF($C$4="Neattiecināmās izmaksas",IF('1a+c+n'!$Q15="N",'1a+c+n'!L15,0))</f>
        <v>0</v>
      </c>
      <c r="M15" s="115">
        <f>IF($C$4="Neattiecināmās izmaksas",IF('1a+c+n'!$Q15="N",'1a+c+n'!M15,0))</f>
        <v>0</v>
      </c>
      <c r="N15" s="115">
        <f>IF($C$4="Neattiecināmās izmaksas",IF('1a+c+n'!$Q15="N",'1a+c+n'!N15,0))</f>
        <v>0</v>
      </c>
      <c r="O15" s="115">
        <f>IF($C$4="Neattiecināmās izmaksas",IF('1a+c+n'!$Q15="N",'1a+c+n'!O15,0))</f>
        <v>0</v>
      </c>
      <c r="P15" s="116">
        <f>IF($C$4="Neattiecināmās izmaksas",IF('1a+c+n'!$Q15="N",'1a+c+n'!P15,0))</f>
        <v>0</v>
      </c>
    </row>
    <row r="16" spans="1:16" x14ac:dyDescent="0.2">
      <c r="A16" s="51">
        <f>IF(P16=0,0,IF(COUNTBLANK(P16)=1,0,COUNTA($P$14:P16)))</f>
        <v>0</v>
      </c>
      <c r="B16" s="24">
        <f>IF($C$4="Neattiecināmās izmaksas",IF('1a+c+n'!$Q16="N",'1a+c+n'!B16,0))</f>
        <v>0</v>
      </c>
      <c r="C16" s="64">
        <f>IF($C$4="Neattiecināmās izmaksas",IF('1a+c+n'!$Q16="N",'1a+c+n'!C16,0))</f>
        <v>0</v>
      </c>
      <c r="D16" s="24">
        <f>IF($C$4="Neattiecināmās izmaksas",IF('1a+c+n'!$Q16="N",'1a+c+n'!D16,0))</f>
        <v>0</v>
      </c>
      <c r="E16" s="46"/>
      <c r="F16" s="65"/>
      <c r="G16" s="115"/>
      <c r="H16" s="115">
        <f>IF($C$4="Neattiecināmās izmaksas",IF('1a+c+n'!$Q16="N",'1a+c+n'!H16,0))</f>
        <v>0</v>
      </c>
      <c r="I16" s="115"/>
      <c r="J16" s="115"/>
      <c r="K16" s="116">
        <f>IF($C$4="Neattiecināmās izmaksas",IF('1a+c+n'!$Q16="N",'1a+c+n'!K16,0))</f>
        <v>0</v>
      </c>
      <c r="L16" s="82">
        <f>IF($C$4="Neattiecināmās izmaksas",IF('1a+c+n'!$Q16="N",'1a+c+n'!L16,0))</f>
        <v>0</v>
      </c>
      <c r="M16" s="115">
        <f>IF($C$4="Neattiecināmās izmaksas",IF('1a+c+n'!$Q16="N",'1a+c+n'!M16,0))</f>
        <v>0</v>
      </c>
      <c r="N16" s="115">
        <f>IF($C$4="Neattiecināmās izmaksas",IF('1a+c+n'!$Q16="N",'1a+c+n'!N16,0))</f>
        <v>0</v>
      </c>
      <c r="O16" s="115">
        <f>IF($C$4="Neattiecināmās izmaksas",IF('1a+c+n'!$Q16="N",'1a+c+n'!O16,0))</f>
        <v>0</v>
      </c>
      <c r="P16" s="116">
        <f>IF($C$4="Neattiecināmās izmaksas",IF('1a+c+n'!$Q16="N",'1a+c+n'!P16,0))</f>
        <v>0</v>
      </c>
    </row>
    <row r="17" spans="1:16" x14ac:dyDescent="0.2">
      <c r="A17" s="51">
        <f>IF(P17=0,0,IF(COUNTBLANK(P17)=1,0,COUNTA($P$14:P17)))</f>
        <v>0</v>
      </c>
      <c r="B17" s="24">
        <f>IF($C$4="Neattiecināmās izmaksas",IF('1a+c+n'!$Q17="N",'1a+c+n'!B17,0))</f>
        <v>0</v>
      </c>
      <c r="C17" s="64">
        <f>IF($C$4="Neattiecināmās izmaksas",IF('1a+c+n'!$Q17="N",'1a+c+n'!C17,0))</f>
        <v>0</v>
      </c>
      <c r="D17" s="24">
        <f>IF($C$4="Neattiecināmās izmaksas",IF('1a+c+n'!$Q17="N",'1a+c+n'!D17,0))</f>
        <v>0</v>
      </c>
      <c r="E17" s="46"/>
      <c r="F17" s="65"/>
      <c r="G17" s="115"/>
      <c r="H17" s="115">
        <f>IF($C$4="Neattiecināmās izmaksas",IF('1a+c+n'!$Q17="N",'1a+c+n'!H17,0))</f>
        <v>0</v>
      </c>
      <c r="I17" s="115"/>
      <c r="J17" s="115"/>
      <c r="K17" s="116">
        <f>IF($C$4="Neattiecināmās izmaksas",IF('1a+c+n'!$Q17="N",'1a+c+n'!K17,0))</f>
        <v>0</v>
      </c>
      <c r="L17" s="82">
        <f>IF($C$4="Neattiecināmās izmaksas",IF('1a+c+n'!$Q17="N",'1a+c+n'!L17,0))</f>
        <v>0</v>
      </c>
      <c r="M17" s="115">
        <f>IF($C$4="Neattiecināmās izmaksas",IF('1a+c+n'!$Q17="N",'1a+c+n'!M17,0))</f>
        <v>0</v>
      </c>
      <c r="N17" s="115">
        <f>IF($C$4="Neattiecināmās izmaksas",IF('1a+c+n'!$Q17="N",'1a+c+n'!N17,0))</f>
        <v>0</v>
      </c>
      <c r="O17" s="115">
        <f>IF($C$4="Neattiecināmās izmaksas",IF('1a+c+n'!$Q17="N",'1a+c+n'!O17,0))</f>
        <v>0</v>
      </c>
      <c r="P17" s="116">
        <f>IF($C$4="Neattiecināmās izmaksas",IF('1a+c+n'!$Q17="N",'1a+c+n'!P17,0))</f>
        <v>0</v>
      </c>
    </row>
    <row r="18" spans="1:16" x14ac:dyDescent="0.2">
      <c r="A18" s="51">
        <f>IF(P18=0,0,IF(COUNTBLANK(P18)=1,0,COUNTA($P$14:P18)))</f>
        <v>0</v>
      </c>
      <c r="B18" s="24">
        <f>IF($C$4="Neattiecināmās izmaksas",IF('1a+c+n'!$Q18="N",'1a+c+n'!B18,0))</f>
        <v>0</v>
      </c>
      <c r="C18" s="64">
        <f>IF($C$4="Neattiecināmās izmaksas",IF('1a+c+n'!$Q18="N",'1a+c+n'!C18,0))</f>
        <v>0</v>
      </c>
      <c r="D18" s="24">
        <f>IF($C$4="Neattiecināmās izmaksas",IF('1a+c+n'!$Q18="N",'1a+c+n'!D18,0))</f>
        <v>0</v>
      </c>
      <c r="E18" s="46"/>
      <c r="F18" s="65"/>
      <c r="G18" s="115"/>
      <c r="H18" s="115">
        <f>IF($C$4="Neattiecināmās izmaksas",IF('1a+c+n'!$Q18="N",'1a+c+n'!H18,0))</f>
        <v>0</v>
      </c>
      <c r="I18" s="115"/>
      <c r="J18" s="115"/>
      <c r="K18" s="116">
        <f>IF($C$4="Neattiecināmās izmaksas",IF('1a+c+n'!$Q18="N",'1a+c+n'!K18,0))</f>
        <v>0</v>
      </c>
      <c r="L18" s="82">
        <f>IF($C$4="Neattiecināmās izmaksas",IF('1a+c+n'!$Q18="N",'1a+c+n'!L18,0))</f>
        <v>0</v>
      </c>
      <c r="M18" s="115">
        <f>IF($C$4="Neattiecināmās izmaksas",IF('1a+c+n'!$Q18="N",'1a+c+n'!M18,0))</f>
        <v>0</v>
      </c>
      <c r="N18" s="115">
        <f>IF($C$4="Neattiecināmās izmaksas",IF('1a+c+n'!$Q18="N",'1a+c+n'!N18,0))</f>
        <v>0</v>
      </c>
      <c r="O18" s="115">
        <f>IF($C$4="Neattiecināmās izmaksas",IF('1a+c+n'!$Q18="N",'1a+c+n'!O18,0))</f>
        <v>0</v>
      </c>
      <c r="P18" s="116">
        <f>IF($C$4="Neattiecināmās izmaksas",IF('1a+c+n'!$Q18="N",'1a+c+n'!P18,0))</f>
        <v>0</v>
      </c>
    </row>
    <row r="19" spans="1:16" x14ac:dyDescent="0.2">
      <c r="A19" s="51">
        <f>IF(P19=0,0,IF(COUNTBLANK(P19)=1,0,COUNTA($P$14:P19)))</f>
        <v>0</v>
      </c>
      <c r="B19" s="24">
        <f>IF($C$4="Neattiecināmās izmaksas",IF('1a+c+n'!$Q19="N",'1a+c+n'!B19,0))</f>
        <v>0</v>
      </c>
      <c r="C19" s="64">
        <f>IF($C$4="Neattiecināmās izmaksas",IF('1a+c+n'!$Q19="N",'1a+c+n'!C19,0))</f>
        <v>0</v>
      </c>
      <c r="D19" s="24">
        <f>IF($C$4="Neattiecināmās izmaksas",IF('1a+c+n'!$Q19="N",'1a+c+n'!D19,0))</f>
        <v>0</v>
      </c>
      <c r="E19" s="46"/>
      <c r="F19" s="65"/>
      <c r="G19" s="115"/>
      <c r="H19" s="115">
        <f>IF($C$4="Neattiecināmās izmaksas",IF('1a+c+n'!$Q19="N",'1a+c+n'!H19,0))</f>
        <v>0</v>
      </c>
      <c r="I19" s="115"/>
      <c r="J19" s="115"/>
      <c r="K19" s="116">
        <f>IF($C$4="Neattiecināmās izmaksas",IF('1a+c+n'!$Q19="N",'1a+c+n'!K19,0))</f>
        <v>0</v>
      </c>
      <c r="L19" s="82">
        <f>IF($C$4="Neattiecināmās izmaksas",IF('1a+c+n'!$Q19="N",'1a+c+n'!L19,0))</f>
        <v>0</v>
      </c>
      <c r="M19" s="115">
        <f>IF($C$4="Neattiecināmās izmaksas",IF('1a+c+n'!$Q19="N",'1a+c+n'!M19,0))</f>
        <v>0</v>
      </c>
      <c r="N19" s="115">
        <f>IF($C$4="Neattiecināmās izmaksas",IF('1a+c+n'!$Q19="N",'1a+c+n'!N19,0))</f>
        <v>0</v>
      </c>
      <c r="O19" s="115">
        <f>IF($C$4="Neattiecināmās izmaksas",IF('1a+c+n'!$Q19="N",'1a+c+n'!O19,0))</f>
        <v>0</v>
      </c>
      <c r="P19" s="116">
        <f>IF($C$4="Neattiecināmās izmaksas",IF('1a+c+n'!$Q19="N",'1a+c+n'!P19,0))</f>
        <v>0</v>
      </c>
    </row>
    <row r="20" spans="1:16" x14ac:dyDescent="0.2">
      <c r="A20" s="51">
        <f>IF(P20=0,0,IF(COUNTBLANK(P20)=1,0,COUNTA($P$14:P20)))</f>
        <v>0</v>
      </c>
      <c r="B20" s="24">
        <f>IF($C$4="Neattiecināmās izmaksas",IF('1a+c+n'!$Q20="N",'1a+c+n'!B20,0))</f>
        <v>0</v>
      </c>
      <c r="C20" s="64">
        <f>IF($C$4="Neattiecināmās izmaksas",IF('1a+c+n'!$Q20="N",'1a+c+n'!C20,0))</f>
        <v>0</v>
      </c>
      <c r="D20" s="24">
        <f>IF($C$4="Neattiecināmās izmaksas",IF('1a+c+n'!$Q20="N",'1a+c+n'!D20,0))</f>
        <v>0</v>
      </c>
      <c r="E20" s="46"/>
      <c r="F20" s="65"/>
      <c r="G20" s="115"/>
      <c r="H20" s="115">
        <f>IF($C$4="Neattiecināmās izmaksas",IF('1a+c+n'!$Q20="N",'1a+c+n'!H20,0))</f>
        <v>0</v>
      </c>
      <c r="I20" s="115"/>
      <c r="J20" s="115"/>
      <c r="K20" s="116">
        <f>IF($C$4="Neattiecināmās izmaksas",IF('1a+c+n'!$Q20="N",'1a+c+n'!K20,0))</f>
        <v>0</v>
      </c>
      <c r="L20" s="82">
        <f>IF($C$4="Neattiecināmās izmaksas",IF('1a+c+n'!$Q20="N",'1a+c+n'!L20,0))</f>
        <v>0</v>
      </c>
      <c r="M20" s="115">
        <f>IF($C$4="Neattiecināmās izmaksas",IF('1a+c+n'!$Q20="N",'1a+c+n'!M20,0))</f>
        <v>0</v>
      </c>
      <c r="N20" s="115">
        <f>IF($C$4="Neattiecināmās izmaksas",IF('1a+c+n'!$Q20="N",'1a+c+n'!N20,0))</f>
        <v>0</v>
      </c>
      <c r="O20" s="115">
        <f>IF($C$4="Neattiecināmās izmaksas",IF('1a+c+n'!$Q20="N",'1a+c+n'!O20,0))</f>
        <v>0</v>
      </c>
      <c r="P20" s="116">
        <f>IF($C$4="Neattiecināmās izmaksas",IF('1a+c+n'!$Q20="N",'1a+c+n'!P20,0))</f>
        <v>0</v>
      </c>
    </row>
    <row r="21" spans="1:16" x14ac:dyDescent="0.2">
      <c r="A21" s="51">
        <f>IF(P21=0,0,IF(COUNTBLANK(P21)=1,0,COUNTA($P$14:P21)))</f>
        <v>0</v>
      </c>
      <c r="B21" s="24">
        <f>IF($C$4="Neattiecināmās izmaksas",IF('1a+c+n'!$Q21="N",'1a+c+n'!B21,0))</f>
        <v>0</v>
      </c>
      <c r="C21" s="64">
        <f>IF($C$4="Neattiecināmās izmaksas",IF('1a+c+n'!$Q21="N",'1a+c+n'!C21,0))</f>
        <v>0</v>
      </c>
      <c r="D21" s="24">
        <f>IF($C$4="Neattiecināmās izmaksas",IF('1a+c+n'!$Q21="N",'1a+c+n'!D21,0))</f>
        <v>0</v>
      </c>
      <c r="E21" s="46"/>
      <c r="F21" s="65"/>
      <c r="G21" s="115"/>
      <c r="H21" s="115">
        <f>IF($C$4="Neattiecināmās izmaksas",IF('1a+c+n'!$Q21="N",'1a+c+n'!H21,0))</f>
        <v>0</v>
      </c>
      <c r="I21" s="115"/>
      <c r="J21" s="115"/>
      <c r="K21" s="116">
        <f>IF($C$4="Neattiecināmās izmaksas",IF('1a+c+n'!$Q21="N",'1a+c+n'!K21,0))</f>
        <v>0</v>
      </c>
      <c r="L21" s="82">
        <f>IF($C$4="Neattiecināmās izmaksas",IF('1a+c+n'!$Q21="N",'1a+c+n'!L21,0))</f>
        <v>0</v>
      </c>
      <c r="M21" s="115">
        <f>IF($C$4="Neattiecināmās izmaksas",IF('1a+c+n'!$Q21="N",'1a+c+n'!M21,0))</f>
        <v>0</v>
      </c>
      <c r="N21" s="115">
        <f>IF($C$4="Neattiecināmās izmaksas",IF('1a+c+n'!$Q21="N",'1a+c+n'!N21,0))</f>
        <v>0</v>
      </c>
      <c r="O21" s="115">
        <f>IF($C$4="Neattiecināmās izmaksas",IF('1a+c+n'!$Q21="N",'1a+c+n'!O21,0))</f>
        <v>0</v>
      </c>
      <c r="P21" s="116">
        <f>IF($C$4="Neattiecināmās izmaksas",IF('1a+c+n'!$Q21="N",'1a+c+n'!P21,0))</f>
        <v>0</v>
      </c>
    </row>
    <row r="22" spans="1:16" x14ac:dyDescent="0.2">
      <c r="A22" s="51">
        <f>IF(P22=0,0,IF(COUNTBLANK(P22)=1,0,COUNTA($P$14:P22)))</f>
        <v>0</v>
      </c>
      <c r="B22" s="24">
        <f>IF($C$4="Neattiecināmās izmaksas",IF('1a+c+n'!$Q22="N",'1a+c+n'!B22,0))</f>
        <v>0</v>
      </c>
      <c r="C22" s="64">
        <f>IF($C$4="Neattiecināmās izmaksas",IF('1a+c+n'!$Q22="N",'1a+c+n'!C22,0))</f>
        <v>0</v>
      </c>
      <c r="D22" s="24">
        <f>IF($C$4="Neattiecināmās izmaksas",IF('1a+c+n'!$Q22="N",'1a+c+n'!D22,0))</f>
        <v>0</v>
      </c>
      <c r="E22" s="46"/>
      <c r="F22" s="65"/>
      <c r="G22" s="115"/>
      <c r="H22" s="115">
        <f>IF($C$4="Neattiecināmās izmaksas",IF('1a+c+n'!$Q22="N",'1a+c+n'!H22,0))</f>
        <v>0</v>
      </c>
      <c r="I22" s="115"/>
      <c r="J22" s="115"/>
      <c r="K22" s="116">
        <f>IF($C$4="Neattiecināmās izmaksas",IF('1a+c+n'!$Q22="N",'1a+c+n'!K22,0))</f>
        <v>0</v>
      </c>
      <c r="L22" s="82">
        <f>IF($C$4="Neattiecināmās izmaksas",IF('1a+c+n'!$Q22="N",'1a+c+n'!L22,0))</f>
        <v>0</v>
      </c>
      <c r="M22" s="115">
        <f>IF($C$4="Neattiecināmās izmaksas",IF('1a+c+n'!$Q22="N",'1a+c+n'!M22,0))</f>
        <v>0</v>
      </c>
      <c r="N22" s="115">
        <f>IF($C$4="Neattiecināmās izmaksas",IF('1a+c+n'!$Q22="N",'1a+c+n'!N22,0))</f>
        <v>0</v>
      </c>
      <c r="O22" s="115">
        <f>IF($C$4="Neattiecināmās izmaksas",IF('1a+c+n'!$Q22="N",'1a+c+n'!O22,0))</f>
        <v>0</v>
      </c>
      <c r="P22" s="116">
        <f>IF($C$4="Neattiecināmās izmaksas",IF('1a+c+n'!$Q22="N",'1a+c+n'!P22,0))</f>
        <v>0</v>
      </c>
    </row>
    <row r="23" spans="1:16" x14ac:dyDescent="0.2">
      <c r="A23" s="51">
        <f>IF(P23=0,0,IF(COUNTBLANK(P23)=1,0,COUNTA($P$14:P23)))</f>
        <v>0</v>
      </c>
      <c r="B23" s="24">
        <f>IF($C$4="Neattiecināmās izmaksas",IF('1a+c+n'!$Q23="N",'1a+c+n'!B23,0))</f>
        <v>0</v>
      </c>
      <c r="C23" s="64">
        <f>IF($C$4="Neattiecināmās izmaksas",IF('1a+c+n'!$Q23="N",'1a+c+n'!C23,0))</f>
        <v>0</v>
      </c>
      <c r="D23" s="24">
        <f>IF($C$4="Neattiecināmās izmaksas",IF('1a+c+n'!$Q23="N",'1a+c+n'!D23,0))</f>
        <v>0</v>
      </c>
      <c r="E23" s="46"/>
      <c r="F23" s="65"/>
      <c r="G23" s="115"/>
      <c r="H23" s="115">
        <f>IF($C$4="Neattiecināmās izmaksas",IF('1a+c+n'!$Q23="N",'1a+c+n'!H23,0))</f>
        <v>0</v>
      </c>
      <c r="I23" s="115"/>
      <c r="J23" s="115"/>
      <c r="K23" s="116">
        <f>IF($C$4="Neattiecināmās izmaksas",IF('1a+c+n'!$Q23="N",'1a+c+n'!K23,0))</f>
        <v>0</v>
      </c>
      <c r="L23" s="82">
        <f>IF($C$4="Neattiecināmās izmaksas",IF('1a+c+n'!$Q23="N",'1a+c+n'!L23,0))</f>
        <v>0</v>
      </c>
      <c r="M23" s="115">
        <f>IF($C$4="Neattiecināmās izmaksas",IF('1a+c+n'!$Q23="N",'1a+c+n'!M23,0))</f>
        <v>0</v>
      </c>
      <c r="N23" s="115">
        <f>IF($C$4="Neattiecināmās izmaksas",IF('1a+c+n'!$Q23="N",'1a+c+n'!N23,0))</f>
        <v>0</v>
      </c>
      <c r="O23" s="115">
        <f>IF($C$4="Neattiecināmās izmaksas",IF('1a+c+n'!$Q23="N",'1a+c+n'!O23,0))</f>
        <v>0</v>
      </c>
      <c r="P23" s="116">
        <f>IF($C$4="Neattiecināmās izmaksas",IF('1a+c+n'!$Q23="N",'1a+c+n'!P23,0))</f>
        <v>0</v>
      </c>
    </row>
    <row r="24" spans="1:16" x14ac:dyDescent="0.2">
      <c r="A24" s="51">
        <f>IF(P24=0,0,IF(COUNTBLANK(P24)=1,0,COUNTA($P$14:P24)))</f>
        <v>0</v>
      </c>
      <c r="B24" s="24">
        <f>IF($C$4="Neattiecināmās izmaksas",IF('1a+c+n'!$Q24="N",'1a+c+n'!B24,0))</f>
        <v>0</v>
      </c>
      <c r="C24" s="64">
        <f>IF($C$4="Neattiecināmās izmaksas",IF('1a+c+n'!$Q24="N",'1a+c+n'!C24,0))</f>
        <v>0</v>
      </c>
      <c r="D24" s="24">
        <f>IF($C$4="Neattiecināmās izmaksas",IF('1a+c+n'!$Q24="N",'1a+c+n'!D24,0))</f>
        <v>0</v>
      </c>
      <c r="E24" s="46"/>
      <c r="F24" s="65"/>
      <c r="G24" s="115"/>
      <c r="H24" s="115">
        <f>IF($C$4="Neattiecināmās izmaksas",IF('1a+c+n'!$Q24="N",'1a+c+n'!H24,0))</f>
        <v>0</v>
      </c>
      <c r="I24" s="115"/>
      <c r="J24" s="115"/>
      <c r="K24" s="116">
        <f>IF($C$4="Neattiecināmās izmaksas",IF('1a+c+n'!$Q24="N",'1a+c+n'!K24,0))</f>
        <v>0</v>
      </c>
      <c r="L24" s="82">
        <f>IF($C$4="Neattiecināmās izmaksas",IF('1a+c+n'!$Q24="N",'1a+c+n'!L24,0))</f>
        <v>0</v>
      </c>
      <c r="M24" s="115">
        <f>IF($C$4="Neattiecināmās izmaksas",IF('1a+c+n'!$Q24="N",'1a+c+n'!M24,0))</f>
        <v>0</v>
      </c>
      <c r="N24" s="115">
        <f>IF($C$4="Neattiecināmās izmaksas",IF('1a+c+n'!$Q24="N",'1a+c+n'!N24,0))</f>
        <v>0</v>
      </c>
      <c r="O24" s="115">
        <f>IF($C$4="Neattiecināmās izmaksas",IF('1a+c+n'!$Q24="N",'1a+c+n'!O24,0))</f>
        <v>0</v>
      </c>
      <c r="P24" s="116">
        <f>IF($C$4="Neattiecināmās izmaksas",IF('1a+c+n'!$Q24="N",'1a+c+n'!P24,0))</f>
        <v>0</v>
      </c>
    </row>
    <row r="25" spans="1:16" x14ac:dyDescent="0.2">
      <c r="A25" s="51">
        <f>IF(P25=0,0,IF(COUNTBLANK(P25)=1,0,COUNTA($P$14:P25)))</f>
        <v>0</v>
      </c>
      <c r="B25" s="24">
        <f>IF($C$4="Neattiecināmās izmaksas",IF('1a+c+n'!$Q25="N",'1a+c+n'!B25,0))</f>
        <v>0</v>
      </c>
      <c r="C25" s="64">
        <f>IF($C$4="Neattiecināmās izmaksas",IF('1a+c+n'!$Q25="N",'1a+c+n'!C25,0))</f>
        <v>0</v>
      </c>
      <c r="D25" s="24">
        <f>IF($C$4="Neattiecināmās izmaksas",IF('1a+c+n'!$Q25="N",'1a+c+n'!D25,0))</f>
        <v>0</v>
      </c>
      <c r="E25" s="46"/>
      <c r="F25" s="65"/>
      <c r="G25" s="115"/>
      <c r="H25" s="115">
        <f>IF($C$4="Neattiecināmās izmaksas",IF('1a+c+n'!$Q25="N",'1a+c+n'!H25,0))</f>
        <v>0</v>
      </c>
      <c r="I25" s="115"/>
      <c r="J25" s="115"/>
      <c r="K25" s="116">
        <f>IF($C$4="Neattiecināmās izmaksas",IF('1a+c+n'!$Q25="N",'1a+c+n'!K25,0))</f>
        <v>0</v>
      </c>
      <c r="L25" s="82">
        <f>IF($C$4="Neattiecināmās izmaksas",IF('1a+c+n'!$Q25="N",'1a+c+n'!L25,0))</f>
        <v>0</v>
      </c>
      <c r="M25" s="115">
        <f>IF($C$4="Neattiecināmās izmaksas",IF('1a+c+n'!$Q25="N",'1a+c+n'!M25,0))</f>
        <v>0</v>
      </c>
      <c r="N25" s="115">
        <f>IF($C$4="Neattiecināmās izmaksas",IF('1a+c+n'!$Q25="N",'1a+c+n'!N25,0))</f>
        <v>0</v>
      </c>
      <c r="O25" s="115">
        <f>IF($C$4="Neattiecināmās izmaksas",IF('1a+c+n'!$Q25="N",'1a+c+n'!O25,0))</f>
        <v>0</v>
      </c>
      <c r="P25" s="116">
        <f>IF($C$4="Neattiecināmās izmaksas",IF('1a+c+n'!$Q25="N",'1a+c+n'!P25,0))</f>
        <v>0</v>
      </c>
    </row>
    <row r="26" spans="1:16" x14ac:dyDescent="0.2">
      <c r="A26" s="51">
        <f>IF(P26=0,0,IF(COUNTBLANK(P26)=1,0,COUNTA($P$14:P26)))</f>
        <v>0</v>
      </c>
      <c r="B26" s="24">
        <f>IF($C$4="Neattiecināmās izmaksas",IF('1a+c+n'!$Q26="N",'1a+c+n'!B26,0))</f>
        <v>0</v>
      </c>
      <c r="C26" s="64">
        <f>IF($C$4="Neattiecināmās izmaksas",IF('1a+c+n'!$Q26="N",'1a+c+n'!C26,0))</f>
        <v>0</v>
      </c>
      <c r="D26" s="24">
        <f>IF($C$4="Neattiecināmās izmaksas",IF('1a+c+n'!$Q26="N",'1a+c+n'!D26,0))</f>
        <v>0</v>
      </c>
      <c r="E26" s="46"/>
      <c r="F26" s="65"/>
      <c r="G26" s="115"/>
      <c r="H26" s="115">
        <f>IF($C$4="Neattiecināmās izmaksas",IF('1a+c+n'!$Q26="N",'1a+c+n'!H26,0))</f>
        <v>0</v>
      </c>
      <c r="I26" s="115"/>
      <c r="J26" s="115"/>
      <c r="K26" s="116">
        <f>IF($C$4="Neattiecināmās izmaksas",IF('1a+c+n'!$Q26="N",'1a+c+n'!K26,0))</f>
        <v>0</v>
      </c>
      <c r="L26" s="82">
        <f>IF($C$4="Neattiecināmās izmaksas",IF('1a+c+n'!$Q26="N",'1a+c+n'!L26,0))</f>
        <v>0</v>
      </c>
      <c r="M26" s="115">
        <f>IF($C$4="Neattiecināmās izmaksas",IF('1a+c+n'!$Q26="N",'1a+c+n'!M26,0))</f>
        <v>0</v>
      </c>
      <c r="N26" s="115">
        <f>IF($C$4="Neattiecināmās izmaksas",IF('1a+c+n'!$Q26="N",'1a+c+n'!N26,0))</f>
        <v>0</v>
      </c>
      <c r="O26" s="115">
        <f>IF($C$4="Neattiecināmās izmaksas",IF('1a+c+n'!$Q26="N",'1a+c+n'!O26,0))</f>
        <v>0</v>
      </c>
      <c r="P26" s="116">
        <f>IF($C$4="Neattiecināmās izmaksas",IF('1a+c+n'!$Q26="N",'1a+c+n'!P26,0))</f>
        <v>0</v>
      </c>
    </row>
    <row r="27" spans="1:16" x14ac:dyDescent="0.2">
      <c r="A27" s="51">
        <f>IF(P27=0,0,IF(COUNTBLANK(P27)=1,0,COUNTA($P$14:P27)))</f>
        <v>0</v>
      </c>
      <c r="B27" s="24">
        <f>IF($C$4="Neattiecināmās izmaksas",IF('1a+c+n'!$Q27="N",'1a+c+n'!B27,0))</f>
        <v>0</v>
      </c>
      <c r="C27" s="64">
        <f>IF($C$4="Neattiecināmās izmaksas",IF('1a+c+n'!$Q27="N",'1a+c+n'!C27,0))</f>
        <v>0</v>
      </c>
      <c r="D27" s="24">
        <f>IF($C$4="Neattiecināmās izmaksas",IF('1a+c+n'!$Q27="N",'1a+c+n'!D27,0))</f>
        <v>0</v>
      </c>
      <c r="E27" s="46"/>
      <c r="F27" s="65"/>
      <c r="G27" s="115"/>
      <c r="H27" s="115">
        <f>IF($C$4="Neattiecināmās izmaksas",IF('1a+c+n'!$Q27="N",'1a+c+n'!H27,0))</f>
        <v>0</v>
      </c>
      <c r="I27" s="115"/>
      <c r="J27" s="115"/>
      <c r="K27" s="116">
        <f>IF($C$4="Neattiecināmās izmaksas",IF('1a+c+n'!$Q27="N",'1a+c+n'!K27,0))</f>
        <v>0</v>
      </c>
      <c r="L27" s="82">
        <f>IF($C$4="Neattiecināmās izmaksas",IF('1a+c+n'!$Q27="N",'1a+c+n'!L27,0))</f>
        <v>0</v>
      </c>
      <c r="M27" s="115">
        <f>IF($C$4="Neattiecināmās izmaksas",IF('1a+c+n'!$Q27="N",'1a+c+n'!M27,0))</f>
        <v>0</v>
      </c>
      <c r="N27" s="115">
        <f>IF($C$4="Neattiecināmās izmaksas",IF('1a+c+n'!$Q27="N",'1a+c+n'!N27,0))</f>
        <v>0</v>
      </c>
      <c r="O27" s="115">
        <f>IF($C$4="Neattiecināmās izmaksas",IF('1a+c+n'!$Q27="N",'1a+c+n'!O27,0))</f>
        <v>0</v>
      </c>
      <c r="P27" s="116">
        <f>IF($C$4="Neattiecināmās izmaksas",IF('1a+c+n'!$Q27="N",'1a+c+n'!P27,0))</f>
        <v>0</v>
      </c>
    </row>
    <row r="28" spans="1:16" x14ac:dyDescent="0.2">
      <c r="A28" s="51">
        <f>IF(P28=0,0,IF(COUNTBLANK(P28)=1,0,COUNTA($P$14:P28)))</f>
        <v>0</v>
      </c>
      <c r="B28" s="24">
        <f>IF($C$4="Neattiecināmās izmaksas",IF('1a+c+n'!$Q28="N",'1a+c+n'!B28,0))</f>
        <v>0</v>
      </c>
      <c r="C28" s="64">
        <f>IF($C$4="Neattiecināmās izmaksas",IF('1a+c+n'!$Q28="N",'1a+c+n'!C28,0))</f>
        <v>0</v>
      </c>
      <c r="D28" s="24">
        <f>IF($C$4="Neattiecināmās izmaksas",IF('1a+c+n'!$Q28="N",'1a+c+n'!D28,0))</f>
        <v>0</v>
      </c>
      <c r="E28" s="46"/>
      <c r="F28" s="65"/>
      <c r="G28" s="115"/>
      <c r="H28" s="115">
        <f>IF($C$4="Neattiecināmās izmaksas",IF('1a+c+n'!$Q28="N",'1a+c+n'!H28,0))</f>
        <v>0</v>
      </c>
      <c r="I28" s="115"/>
      <c r="J28" s="115"/>
      <c r="K28" s="116">
        <f>IF($C$4="Neattiecināmās izmaksas",IF('1a+c+n'!$Q28="N",'1a+c+n'!K28,0))</f>
        <v>0</v>
      </c>
      <c r="L28" s="82">
        <f>IF($C$4="Neattiecināmās izmaksas",IF('1a+c+n'!$Q28="N",'1a+c+n'!L28,0))</f>
        <v>0</v>
      </c>
      <c r="M28" s="115">
        <f>IF($C$4="Neattiecināmās izmaksas",IF('1a+c+n'!$Q28="N",'1a+c+n'!M28,0))</f>
        <v>0</v>
      </c>
      <c r="N28" s="115">
        <f>IF($C$4="Neattiecināmās izmaksas",IF('1a+c+n'!$Q28="N",'1a+c+n'!N28,0))</f>
        <v>0</v>
      </c>
      <c r="O28" s="115">
        <f>IF($C$4="Neattiecināmās izmaksas",IF('1a+c+n'!$Q28="N",'1a+c+n'!O28,0))</f>
        <v>0</v>
      </c>
      <c r="P28" s="116">
        <f>IF($C$4="Neattiecināmās izmaksas",IF('1a+c+n'!$Q28="N",'1a+c+n'!P28,0))</f>
        <v>0</v>
      </c>
    </row>
    <row r="29" spans="1:16" x14ac:dyDescent="0.2">
      <c r="A29" s="51">
        <f>IF(P29=0,0,IF(COUNTBLANK(P29)=1,0,COUNTA($P$14:P29)))</f>
        <v>0</v>
      </c>
      <c r="B29" s="24">
        <f>IF($C$4="Neattiecināmās izmaksas",IF('1a+c+n'!$Q29="N",'1a+c+n'!B29,0))</f>
        <v>0</v>
      </c>
      <c r="C29" s="64">
        <f>IF($C$4="Neattiecināmās izmaksas",IF('1a+c+n'!$Q29="N",'1a+c+n'!C29,0))</f>
        <v>0</v>
      </c>
      <c r="D29" s="24">
        <f>IF($C$4="Neattiecināmās izmaksas",IF('1a+c+n'!$Q29="N",'1a+c+n'!D29,0))</f>
        <v>0</v>
      </c>
      <c r="E29" s="46"/>
      <c r="F29" s="65"/>
      <c r="G29" s="115"/>
      <c r="H29" s="115">
        <f>IF($C$4="Neattiecināmās izmaksas",IF('1a+c+n'!$Q29="N",'1a+c+n'!H29,0))</f>
        <v>0</v>
      </c>
      <c r="I29" s="115"/>
      <c r="J29" s="115"/>
      <c r="K29" s="116">
        <f>IF($C$4="Neattiecināmās izmaksas",IF('1a+c+n'!$Q29="N",'1a+c+n'!K29,0))</f>
        <v>0</v>
      </c>
      <c r="L29" s="82">
        <f>IF($C$4="Neattiecināmās izmaksas",IF('1a+c+n'!$Q29="N",'1a+c+n'!L29,0))</f>
        <v>0</v>
      </c>
      <c r="M29" s="115">
        <f>IF($C$4="Neattiecināmās izmaksas",IF('1a+c+n'!$Q29="N",'1a+c+n'!M29,0))</f>
        <v>0</v>
      </c>
      <c r="N29" s="115">
        <f>IF($C$4="Neattiecināmās izmaksas",IF('1a+c+n'!$Q29="N",'1a+c+n'!N29,0))</f>
        <v>0</v>
      </c>
      <c r="O29" s="115">
        <f>IF($C$4="Neattiecināmās izmaksas",IF('1a+c+n'!$Q29="N",'1a+c+n'!O29,0))</f>
        <v>0</v>
      </c>
      <c r="P29" s="116">
        <f>IF($C$4="Neattiecināmās izmaksas",IF('1a+c+n'!$Q29="N",'1a+c+n'!P29,0))</f>
        <v>0</v>
      </c>
    </row>
    <row r="30" spans="1:16" x14ac:dyDescent="0.2">
      <c r="A30" s="51">
        <f>IF(P30=0,0,IF(COUNTBLANK(P30)=1,0,COUNTA($P$14:P30)))</f>
        <v>0</v>
      </c>
      <c r="B30" s="24">
        <f>IF($C$4="Neattiecināmās izmaksas",IF('1a+c+n'!$Q30="N",'1a+c+n'!B30,0))</f>
        <v>0</v>
      </c>
      <c r="C30" s="64">
        <f>IF($C$4="Neattiecināmās izmaksas",IF('1a+c+n'!$Q30="N",'1a+c+n'!C30,0))</f>
        <v>0</v>
      </c>
      <c r="D30" s="24">
        <f>IF($C$4="Neattiecināmās izmaksas",IF('1a+c+n'!$Q30="N",'1a+c+n'!D30,0))</f>
        <v>0</v>
      </c>
      <c r="E30" s="46"/>
      <c r="F30" s="65"/>
      <c r="G30" s="115"/>
      <c r="H30" s="115">
        <f>IF($C$4="Neattiecināmās izmaksas",IF('1a+c+n'!$Q30="N",'1a+c+n'!H30,0))</f>
        <v>0</v>
      </c>
      <c r="I30" s="115"/>
      <c r="J30" s="115"/>
      <c r="K30" s="116">
        <f>IF($C$4="Neattiecināmās izmaksas",IF('1a+c+n'!$Q30="N",'1a+c+n'!K30,0))</f>
        <v>0</v>
      </c>
      <c r="L30" s="82">
        <f>IF($C$4="Neattiecināmās izmaksas",IF('1a+c+n'!$Q30="N",'1a+c+n'!L30,0))</f>
        <v>0</v>
      </c>
      <c r="M30" s="115">
        <f>IF($C$4="Neattiecināmās izmaksas",IF('1a+c+n'!$Q30="N",'1a+c+n'!M30,0))</f>
        <v>0</v>
      </c>
      <c r="N30" s="115">
        <f>IF($C$4="Neattiecināmās izmaksas",IF('1a+c+n'!$Q30="N",'1a+c+n'!N30,0))</f>
        <v>0</v>
      </c>
      <c r="O30" s="115">
        <f>IF($C$4="Neattiecināmās izmaksas",IF('1a+c+n'!$Q30="N",'1a+c+n'!O30,0))</f>
        <v>0</v>
      </c>
      <c r="P30" s="116">
        <f>IF($C$4="Neattiecināmās izmaksas",IF('1a+c+n'!$Q30="N",'1a+c+n'!P30,0))</f>
        <v>0</v>
      </c>
    </row>
    <row r="31" spans="1:16" x14ac:dyDescent="0.2">
      <c r="A31" s="51">
        <f>IF(P31=0,0,IF(COUNTBLANK(P31)=1,0,COUNTA($P$14:P31)))</f>
        <v>0</v>
      </c>
      <c r="B31" s="24">
        <f>IF($C$4="Neattiecināmās izmaksas",IF('1a+c+n'!$Q31="N",'1a+c+n'!B31,0))</f>
        <v>0</v>
      </c>
      <c r="C31" s="64">
        <f>IF($C$4="Neattiecināmās izmaksas",IF('1a+c+n'!$Q31="N",'1a+c+n'!C31,0))</f>
        <v>0</v>
      </c>
      <c r="D31" s="24">
        <f>IF($C$4="Neattiecināmās izmaksas",IF('1a+c+n'!$Q31="N",'1a+c+n'!D31,0))</f>
        <v>0</v>
      </c>
      <c r="E31" s="46"/>
      <c r="F31" s="65"/>
      <c r="G31" s="115"/>
      <c r="H31" s="115">
        <f>IF($C$4="Neattiecināmās izmaksas",IF('1a+c+n'!$Q31="N",'1a+c+n'!H31,0))</f>
        <v>0</v>
      </c>
      <c r="I31" s="115"/>
      <c r="J31" s="115"/>
      <c r="K31" s="116">
        <f>IF($C$4="Neattiecināmās izmaksas",IF('1a+c+n'!$Q31="N",'1a+c+n'!K31,0))</f>
        <v>0</v>
      </c>
      <c r="L31" s="82">
        <f>IF($C$4="Neattiecināmās izmaksas",IF('1a+c+n'!$Q31="N",'1a+c+n'!L31,0))</f>
        <v>0</v>
      </c>
      <c r="M31" s="115">
        <f>IF($C$4="Neattiecināmās izmaksas",IF('1a+c+n'!$Q31="N",'1a+c+n'!M31,0))</f>
        <v>0</v>
      </c>
      <c r="N31" s="115">
        <f>IF($C$4="Neattiecināmās izmaksas",IF('1a+c+n'!$Q31="N",'1a+c+n'!N31,0))</f>
        <v>0</v>
      </c>
      <c r="O31" s="115">
        <f>IF($C$4="Neattiecināmās izmaksas",IF('1a+c+n'!$Q31="N",'1a+c+n'!O31,0))</f>
        <v>0</v>
      </c>
      <c r="P31" s="116">
        <f>IF($C$4="Neattiecināmās izmaksas",IF('1a+c+n'!$Q31="N",'1a+c+n'!P31,0))</f>
        <v>0</v>
      </c>
    </row>
    <row r="32" spans="1:16" x14ac:dyDescent="0.2">
      <c r="A32" s="51">
        <f>IF(P32=0,0,IF(COUNTBLANK(P32)=1,0,COUNTA($P$14:P32)))</f>
        <v>0</v>
      </c>
      <c r="B32" s="24">
        <f>IF($C$4="Neattiecināmās izmaksas",IF('1a+c+n'!$Q32="N",'1a+c+n'!B32,0))</f>
        <v>0</v>
      </c>
      <c r="C32" s="64">
        <f>IF($C$4="Neattiecināmās izmaksas",IF('1a+c+n'!$Q32="N",'1a+c+n'!C32,0))</f>
        <v>0</v>
      </c>
      <c r="D32" s="24">
        <f>IF($C$4="Neattiecināmās izmaksas",IF('1a+c+n'!$Q32="N",'1a+c+n'!D32,0))</f>
        <v>0</v>
      </c>
      <c r="E32" s="46"/>
      <c r="F32" s="65"/>
      <c r="G32" s="115"/>
      <c r="H32" s="115">
        <f>IF($C$4="Neattiecināmās izmaksas",IF('1a+c+n'!$Q32="N",'1a+c+n'!H32,0))</f>
        <v>0</v>
      </c>
      <c r="I32" s="115"/>
      <c r="J32" s="115"/>
      <c r="K32" s="116">
        <f>IF($C$4="Neattiecināmās izmaksas",IF('1a+c+n'!$Q32="N",'1a+c+n'!K32,0))</f>
        <v>0</v>
      </c>
      <c r="L32" s="82">
        <f>IF($C$4="Neattiecināmās izmaksas",IF('1a+c+n'!$Q32="N",'1a+c+n'!L32,0))</f>
        <v>0</v>
      </c>
      <c r="M32" s="115">
        <f>IF($C$4="Neattiecināmās izmaksas",IF('1a+c+n'!$Q32="N",'1a+c+n'!M32,0))</f>
        <v>0</v>
      </c>
      <c r="N32" s="115">
        <f>IF($C$4="Neattiecināmās izmaksas",IF('1a+c+n'!$Q32="N",'1a+c+n'!N32,0))</f>
        <v>0</v>
      </c>
      <c r="O32" s="115">
        <f>IF($C$4="Neattiecināmās izmaksas",IF('1a+c+n'!$Q32="N",'1a+c+n'!O32,0))</f>
        <v>0</v>
      </c>
      <c r="P32" s="116">
        <f>IF($C$4="Neattiecināmās izmaksas",IF('1a+c+n'!$Q32="N",'1a+c+n'!P32,0))</f>
        <v>0</v>
      </c>
    </row>
    <row r="33" spans="1:16" x14ac:dyDescent="0.2">
      <c r="A33" s="51">
        <f>IF(P33=0,0,IF(COUNTBLANK(P33)=1,0,COUNTA($P$14:P33)))</f>
        <v>0</v>
      </c>
      <c r="B33" s="24">
        <f>IF($C$4="Neattiecināmās izmaksas",IF('1a+c+n'!$Q33="N",'1a+c+n'!B33,0))</f>
        <v>0</v>
      </c>
      <c r="C33" s="64">
        <f>IF($C$4="Neattiecināmās izmaksas",IF('1a+c+n'!$Q33="N",'1a+c+n'!C33,0))</f>
        <v>0</v>
      </c>
      <c r="D33" s="24">
        <f>IF($C$4="Neattiecināmās izmaksas",IF('1a+c+n'!$Q33="N",'1a+c+n'!D33,0))</f>
        <v>0</v>
      </c>
      <c r="E33" s="46"/>
      <c r="F33" s="65"/>
      <c r="G33" s="115"/>
      <c r="H33" s="115">
        <f>IF($C$4="Neattiecināmās izmaksas",IF('1a+c+n'!$Q33="N",'1a+c+n'!H33,0))</f>
        <v>0</v>
      </c>
      <c r="I33" s="115"/>
      <c r="J33" s="115"/>
      <c r="K33" s="116">
        <f>IF($C$4="Neattiecināmās izmaksas",IF('1a+c+n'!$Q33="N",'1a+c+n'!K33,0))</f>
        <v>0</v>
      </c>
      <c r="L33" s="82">
        <f>IF($C$4="Neattiecināmās izmaksas",IF('1a+c+n'!$Q33="N",'1a+c+n'!L33,0))</f>
        <v>0</v>
      </c>
      <c r="M33" s="115">
        <f>IF($C$4="Neattiecināmās izmaksas",IF('1a+c+n'!$Q33="N",'1a+c+n'!M33,0))</f>
        <v>0</v>
      </c>
      <c r="N33" s="115">
        <f>IF($C$4="Neattiecināmās izmaksas",IF('1a+c+n'!$Q33="N",'1a+c+n'!N33,0))</f>
        <v>0</v>
      </c>
      <c r="O33" s="115">
        <f>IF($C$4="Neattiecināmās izmaksas",IF('1a+c+n'!$Q33="N",'1a+c+n'!O33,0))</f>
        <v>0</v>
      </c>
      <c r="P33" s="116">
        <f>IF($C$4="Neattiecināmās izmaksas",IF('1a+c+n'!$Q33="N",'1a+c+n'!P33,0))</f>
        <v>0</v>
      </c>
    </row>
    <row r="34" spans="1:16" x14ac:dyDescent="0.2">
      <c r="A34" s="51">
        <f>IF(P34=0,0,IF(COUNTBLANK(P34)=1,0,COUNTA($P$14:P34)))</f>
        <v>0</v>
      </c>
      <c r="B34" s="24">
        <f>IF($C$4="Neattiecināmās izmaksas",IF('1a+c+n'!$Q34="N",'1a+c+n'!B34,0))</f>
        <v>0</v>
      </c>
      <c r="C34" s="64">
        <f>IF($C$4="Neattiecināmās izmaksas",IF('1a+c+n'!$Q34="N",'1a+c+n'!C34,0))</f>
        <v>0</v>
      </c>
      <c r="D34" s="24">
        <f>IF($C$4="Neattiecināmās izmaksas",IF('1a+c+n'!$Q34="N",'1a+c+n'!D34,0))</f>
        <v>0</v>
      </c>
      <c r="E34" s="46"/>
      <c r="F34" s="65"/>
      <c r="G34" s="115"/>
      <c r="H34" s="115">
        <f>IF($C$4="Neattiecināmās izmaksas",IF('1a+c+n'!$Q34="N",'1a+c+n'!H34,0))</f>
        <v>0</v>
      </c>
      <c r="I34" s="115"/>
      <c r="J34" s="115"/>
      <c r="K34" s="116">
        <f>IF($C$4="Neattiecināmās izmaksas",IF('1a+c+n'!$Q34="N",'1a+c+n'!K34,0))</f>
        <v>0</v>
      </c>
      <c r="L34" s="82">
        <f>IF($C$4="Neattiecināmās izmaksas",IF('1a+c+n'!$Q34="N",'1a+c+n'!L34,0))</f>
        <v>0</v>
      </c>
      <c r="M34" s="115">
        <f>IF($C$4="Neattiecināmās izmaksas",IF('1a+c+n'!$Q34="N",'1a+c+n'!M34,0))</f>
        <v>0</v>
      </c>
      <c r="N34" s="115">
        <f>IF($C$4="Neattiecināmās izmaksas",IF('1a+c+n'!$Q34="N",'1a+c+n'!N34,0))</f>
        <v>0</v>
      </c>
      <c r="O34" s="115">
        <f>IF($C$4="Neattiecināmās izmaksas",IF('1a+c+n'!$Q34="N",'1a+c+n'!O34,0))</f>
        <v>0</v>
      </c>
      <c r="P34" s="116">
        <f>IF($C$4="Neattiecināmās izmaksas",IF('1a+c+n'!$Q34="N",'1a+c+n'!P34,0))</f>
        <v>0</v>
      </c>
    </row>
    <row r="35" spans="1:16" x14ac:dyDescent="0.2">
      <c r="A35" s="51">
        <f>IF(P35=0,0,IF(COUNTBLANK(P35)=1,0,COUNTA($P$14:P35)))</f>
        <v>0</v>
      </c>
      <c r="B35" s="24">
        <f>IF($C$4="Neattiecināmās izmaksas",IF('1a+c+n'!$Q35="N",'1a+c+n'!B35,0))</f>
        <v>0</v>
      </c>
      <c r="C35" s="64">
        <f>IF($C$4="Neattiecināmās izmaksas",IF('1a+c+n'!$Q35="N",'1a+c+n'!C35,0))</f>
        <v>0</v>
      </c>
      <c r="D35" s="24">
        <f>IF($C$4="Neattiecināmās izmaksas",IF('1a+c+n'!$Q35="N",'1a+c+n'!D35,0))</f>
        <v>0</v>
      </c>
      <c r="E35" s="46"/>
      <c r="F35" s="65"/>
      <c r="G35" s="115"/>
      <c r="H35" s="115">
        <f>IF($C$4="Neattiecināmās izmaksas",IF('1a+c+n'!$Q35="N",'1a+c+n'!H35,0))</f>
        <v>0</v>
      </c>
      <c r="I35" s="115"/>
      <c r="J35" s="115"/>
      <c r="K35" s="116">
        <f>IF($C$4="Neattiecināmās izmaksas",IF('1a+c+n'!$Q35="N",'1a+c+n'!K35,0))</f>
        <v>0</v>
      </c>
      <c r="L35" s="82">
        <f>IF($C$4="Neattiecināmās izmaksas",IF('1a+c+n'!$Q35="N",'1a+c+n'!L35,0))</f>
        <v>0</v>
      </c>
      <c r="M35" s="115">
        <f>IF($C$4="Neattiecināmās izmaksas",IF('1a+c+n'!$Q35="N",'1a+c+n'!M35,0))</f>
        <v>0</v>
      </c>
      <c r="N35" s="115">
        <f>IF($C$4="Neattiecināmās izmaksas",IF('1a+c+n'!$Q35="N",'1a+c+n'!N35,0))</f>
        <v>0</v>
      </c>
      <c r="O35" s="115">
        <f>IF($C$4="Neattiecināmās izmaksas",IF('1a+c+n'!$Q35="N",'1a+c+n'!O35,0))</f>
        <v>0</v>
      </c>
      <c r="P35" s="116">
        <f>IF($C$4="Neattiecināmās izmaksas",IF('1a+c+n'!$Q35="N",'1a+c+n'!P35,0))</f>
        <v>0</v>
      </c>
    </row>
    <row r="36" spans="1:16" x14ac:dyDescent="0.2">
      <c r="A36" s="51">
        <f>IF(P36=0,0,IF(COUNTBLANK(P36)=1,0,COUNTA($P$14:P36)))</f>
        <v>0</v>
      </c>
      <c r="B36" s="24">
        <f>IF($C$4="Neattiecināmās izmaksas",IF('1a+c+n'!$Q36="N",'1a+c+n'!B36,0))</f>
        <v>0</v>
      </c>
      <c r="C36" s="64">
        <f>IF($C$4="Neattiecināmās izmaksas",IF('1a+c+n'!$Q36="N",'1a+c+n'!C36,0))</f>
        <v>0</v>
      </c>
      <c r="D36" s="24">
        <f>IF($C$4="Neattiecināmās izmaksas",IF('1a+c+n'!$Q36="N",'1a+c+n'!D36,0))</f>
        <v>0</v>
      </c>
      <c r="E36" s="46"/>
      <c r="F36" s="65"/>
      <c r="G36" s="115"/>
      <c r="H36" s="115">
        <f>IF($C$4="Neattiecināmās izmaksas",IF('1a+c+n'!$Q36="N",'1a+c+n'!H36,0))</f>
        <v>0</v>
      </c>
      <c r="I36" s="115"/>
      <c r="J36" s="115"/>
      <c r="K36" s="116">
        <f>IF($C$4="Neattiecināmās izmaksas",IF('1a+c+n'!$Q36="N",'1a+c+n'!K36,0))</f>
        <v>0</v>
      </c>
      <c r="L36" s="82">
        <f>IF($C$4="Neattiecināmās izmaksas",IF('1a+c+n'!$Q36="N",'1a+c+n'!L36,0))</f>
        <v>0</v>
      </c>
      <c r="M36" s="115">
        <f>IF($C$4="Neattiecināmās izmaksas",IF('1a+c+n'!$Q36="N",'1a+c+n'!M36,0))</f>
        <v>0</v>
      </c>
      <c r="N36" s="115">
        <f>IF($C$4="Neattiecināmās izmaksas",IF('1a+c+n'!$Q36="N",'1a+c+n'!N36,0))</f>
        <v>0</v>
      </c>
      <c r="O36" s="115">
        <f>IF($C$4="Neattiecināmās izmaksas",IF('1a+c+n'!$Q36="N",'1a+c+n'!O36,0))</f>
        <v>0</v>
      </c>
      <c r="P36" s="116">
        <f>IF($C$4="Neattiecināmās izmaksas",IF('1a+c+n'!$Q36="N",'1a+c+n'!P36,0))</f>
        <v>0</v>
      </c>
    </row>
    <row r="37" spans="1:16" x14ac:dyDescent="0.2">
      <c r="A37" s="51">
        <f>IF(P37=0,0,IF(COUNTBLANK(P37)=1,0,COUNTA($P$14:P37)))</f>
        <v>0</v>
      </c>
      <c r="B37" s="24">
        <f>IF($C$4="Neattiecināmās izmaksas",IF('1a+c+n'!$Q37="N",'1a+c+n'!B37,0))</f>
        <v>0</v>
      </c>
      <c r="C37" s="64">
        <f>IF($C$4="Neattiecināmās izmaksas",IF('1a+c+n'!$Q37="N",'1a+c+n'!C37,0))</f>
        <v>0</v>
      </c>
      <c r="D37" s="24">
        <f>IF($C$4="Neattiecināmās izmaksas",IF('1a+c+n'!$Q37="N",'1a+c+n'!D37,0))</f>
        <v>0</v>
      </c>
      <c r="E37" s="46"/>
      <c r="F37" s="65"/>
      <c r="G37" s="115"/>
      <c r="H37" s="115">
        <f>IF($C$4="Neattiecināmās izmaksas",IF('1a+c+n'!$Q37="N",'1a+c+n'!H37,0))</f>
        <v>0</v>
      </c>
      <c r="I37" s="115"/>
      <c r="J37" s="115"/>
      <c r="K37" s="116">
        <f>IF($C$4="Neattiecināmās izmaksas",IF('1a+c+n'!$Q37="N",'1a+c+n'!K37,0))</f>
        <v>0</v>
      </c>
      <c r="L37" s="82">
        <f>IF($C$4="Neattiecināmās izmaksas",IF('1a+c+n'!$Q37="N",'1a+c+n'!L37,0))</f>
        <v>0</v>
      </c>
      <c r="M37" s="115">
        <f>IF($C$4="Neattiecināmās izmaksas",IF('1a+c+n'!$Q37="N",'1a+c+n'!M37,0))</f>
        <v>0</v>
      </c>
      <c r="N37" s="115">
        <f>IF($C$4="Neattiecināmās izmaksas",IF('1a+c+n'!$Q37="N",'1a+c+n'!N37,0))</f>
        <v>0</v>
      </c>
      <c r="O37" s="115">
        <f>IF($C$4="Neattiecināmās izmaksas",IF('1a+c+n'!$Q37="N",'1a+c+n'!O37,0))</f>
        <v>0</v>
      </c>
      <c r="P37" s="116">
        <f>IF($C$4="Neattiecināmās izmaksas",IF('1a+c+n'!$Q37="N",'1a+c+n'!P37,0))</f>
        <v>0</v>
      </c>
    </row>
    <row r="38" spans="1:16" x14ac:dyDescent="0.2">
      <c r="A38" s="51">
        <f>IF(P38=0,0,IF(COUNTBLANK(P38)=1,0,COUNTA($P$14:P38)))</f>
        <v>0</v>
      </c>
      <c r="B38" s="24">
        <f>IF($C$4="Neattiecināmās izmaksas",IF('1a+c+n'!$Q38="N",'1a+c+n'!B38,0))</f>
        <v>0</v>
      </c>
      <c r="C38" s="64">
        <f>IF($C$4="Neattiecināmās izmaksas",IF('1a+c+n'!$Q38="N",'1a+c+n'!C38,0))</f>
        <v>0</v>
      </c>
      <c r="D38" s="24">
        <f>IF($C$4="Neattiecināmās izmaksas",IF('1a+c+n'!$Q38="N",'1a+c+n'!D38,0))</f>
        <v>0</v>
      </c>
      <c r="E38" s="46"/>
      <c r="F38" s="65"/>
      <c r="G38" s="115"/>
      <c r="H38" s="115">
        <f>IF($C$4="Neattiecināmās izmaksas",IF('1a+c+n'!$Q38="N",'1a+c+n'!H38,0))</f>
        <v>0</v>
      </c>
      <c r="I38" s="115"/>
      <c r="J38" s="115"/>
      <c r="K38" s="116">
        <f>IF($C$4="Neattiecināmās izmaksas",IF('1a+c+n'!$Q38="N",'1a+c+n'!K38,0))</f>
        <v>0</v>
      </c>
      <c r="L38" s="82">
        <f>IF($C$4="Neattiecināmās izmaksas",IF('1a+c+n'!$Q38="N",'1a+c+n'!L38,0))</f>
        <v>0</v>
      </c>
      <c r="M38" s="115">
        <f>IF($C$4="Neattiecināmās izmaksas",IF('1a+c+n'!$Q38="N",'1a+c+n'!M38,0))</f>
        <v>0</v>
      </c>
      <c r="N38" s="115">
        <f>IF($C$4="Neattiecināmās izmaksas",IF('1a+c+n'!$Q38="N",'1a+c+n'!N38,0))</f>
        <v>0</v>
      </c>
      <c r="O38" s="115">
        <f>IF($C$4="Neattiecināmās izmaksas",IF('1a+c+n'!$Q38="N",'1a+c+n'!O38,0))</f>
        <v>0</v>
      </c>
      <c r="P38" s="116">
        <f>IF($C$4="Neattiecināmās izmaksas",IF('1a+c+n'!$Q38="N",'1a+c+n'!P38,0))</f>
        <v>0</v>
      </c>
    </row>
    <row r="39" spans="1:16" x14ac:dyDescent="0.2">
      <c r="A39" s="51">
        <f>IF(P39=0,0,IF(COUNTBLANK(P39)=1,0,COUNTA($P$14:P39)))</f>
        <v>0</v>
      </c>
      <c r="B39" s="24">
        <f>IF($C$4="Neattiecināmās izmaksas",IF('1a+c+n'!$Q39="N",'1a+c+n'!B39,0))</f>
        <v>0</v>
      </c>
      <c r="C39" s="64">
        <f>IF($C$4="Neattiecināmās izmaksas",IF('1a+c+n'!$Q39="N",'1a+c+n'!C39,0))</f>
        <v>0</v>
      </c>
      <c r="D39" s="24">
        <f>IF($C$4="Neattiecināmās izmaksas",IF('1a+c+n'!$Q39="N",'1a+c+n'!D39,0))</f>
        <v>0</v>
      </c>
      <c r="E39" s="46"/>
      <c r="F39" s="65"/>
      <c r="G39" s="115"/>
      <c r="H39" s="115">
        <f>IF($C$4="Neattiecināmās izmaksas",IF('1a+c+n'!$Q39="N",'1a+c+n'!H39,0))</f>
        <v>0</v>
      </c>
      <c r="I39" s="115"/>
      <c r="J39" s="115"/>
      <c r="K39" s="116">
        <f>IF($C$4="Neattiecināmās izmaksas",IF('1a+c+n'!$Q39="N",'1a+c+n'!K39,0))</f>
        <v>0</v>
      </c>
      <c r="L39" s="82">
        <f>IF($C$4="Neattiecināmās izmaksas",IF('1a+c+n'!$Q39="N",'1a+c+n'!L39,0))</f>
        <v>0</v>
      </c>
      <c r="M39" s="115">
        <f>IF($C$4="Neattiecināmās izmaksas",IF('1a+c+n'!$Q39="N",'1a+c+n'!M39,0))</f>
        <v>0</v>
      </c>
      <c r="N39" s="115">
        <f>IF($C$4="Neattiecināmās izmaksas",IF('1a+c+n'!$Q39="N",'1a+c+n'!N39,0))</f>
        <v>0</v>
      </c>
      <c r="O39" s="115">
        <f>IF($C$4="Neattiecināmās izmaksas",IF('1a+c+n'!$Q39="N",'1a+c+n'!O39,0))</f>
        <v>0</v>
      </c>
      <c r="P39" s="116">
        <f>IF($C$4="Neattiecināmās izmaksas",IF('1a+c+n'!$Q39="N",'1a+c+n'!P39,0))</f>
        <v>0</v>
      </c>
    </row>
    <row r="40" spans="1:16" x14ac:dyDescent="0.2">
      <c r="A40" s="51">
        <f>IF(P40=0,0,IF(COUNTBLANK(P40)=1,0,COUNTA($P$14:P40)))</f>
        <v>0</v>
      </c>
      <c r="B40" s="24">
        <f>IF($C$4="Neattiecināmās izmaksas",IF('1a+c+n'!$Q40="N",'1a+c+n'!B40,0))</f>
        <v>0</v>
      </c>
      <c r="C40" s="64">
        <f>IF($C$4="Neattiecināmās izmaksas",IF('1a+c+n'!$Q40="N",'1a+c+n'!C40,0))</f>
        <v>0</v>
      </c>
      <c r="D40" s="24">
        <f>IF($C$4="Neattiecināmās izmaksas",IF('1a+c+n'!$Q40="N",'1a+c+n'!D40,0))</f>
        <v>0</v>
      </c>
      <c r="E40" s="46"/>
      <c r="F40" s="65"/>
      <c r="G40" s="115"/>
      <c r="H40" s="115">
        <f>IF($C$4="Neattiecināmās izmaksas",IF('1a+c+n'!$Q40="N",'1a+c+n'!H40,0))</f>
        <v>0</v>
      </c>
      <c r="I40" s="115"/>
      <c r="J40" s="115"/>
      <c r="K40" s="116">
        <f>IF($C$4="Neattiecināmās izmaksas",IF('1a+c+n'!$Q40="N",'1a+c+n'!K40,0))</f>
        <v>0</v>
      </c>
      <c r="L40" s="82">
        <f>IF($C$4="Neattiecināmās izmaksas",IF('1a+c+n'!$Q40="N",'1a+c+n'!L40,0))</f>
        <v>0</v>
      </c>
      <c r="M40" s="115">
        <f>IF($C$4="Neattiecināmās izmaksas",IF('1a+c+n'!$Q40="N",'1a+c+n'!M40,0))</f>
        <v>0</v>
      </c>
      <c r="N40" s="115">
        <f>IF($C$4="Neattiecināmās izmaksas",IF('1a+c+n'!$Q40="N",'1a+c+n'!N40,0))</f>
        <v>0</v>
      </c>
      <c r="O40" s="115">
        <f>IF($C$4="Neattiecināmās izmaksas",IF('1a+c+n'!$Q40="N",'1a+c+n'!O40,0))</f>
        <v>0</v>
      </c>
      <c r="P40" s="116">
        <f>IF($C$4="Neattiecināmās izmaksas",IF('1a+c+n'!$Q40="N",'1a+c+n'!P40,0))</f>
        <v>0</v>
      </c>
    </row>
    <row r="41" spans="1:16" x14ac:dyDescent="0.2">
      <c r="A41" s="51">
        <f>IF(P41=0,0,IF(COUNTBLANK(P41)=1,0,COUNTA($P$14:P41)))</f>
        <v>0</v>
      </c>
      <c r="B41" s="24">
        <f>IF($C$4="Neattiecināmās izmaksas",IF('1a+c+n'!$Q41="N",'1a+c+n'!B41,0))</f>
        <v>0</v>
      </c>
      <c r="C41" s="64">
        <f>IF($C$4="Neattiecināmās izmaksas",IF('1a+c+n'!$Q41="N",'1a+c+n'!C41,0))</f>
        <v>0</v>
      </c>
      <c r="D41" s="24">
        <f>IF($C$4="Neattiecināmās izmaksas",IF('1a+c+n'!$Q41="N",'1a+c+n'!D41,0))</f>
        <v>0</v>
      </c>
      <c r="E41" s="46"/>
      <c r="F41" s="65"/>
      <c r="G41" s="115"/>
      <c r="H41" s="115">
        <f>IF($C$4="Neattiecināmās izmaksas",IF('1a+c+n'!$Q41="N",'1a+c+n'!H41,0))</f>
        <v>0</v>
      </c>
      <c r="I41" s="115"/>
      <c r="J41" s="115"/>
      <c r="K41" s="116">
        <f>IF($C$4="Neattiecināmās izmaksas",IF('1a+c+n'!$Q41="N",'1a+c+n'!K41,0))</f>
        <v>0</v>
      </c>
      <c r="L41" s="82">
        <f>IF($C$4="Neattiecināmās izmaksas",IF('1a+c+n'!$Q41="N",'1a+c+n'!L41,0))</f>
        <v>0</v>
      </c>
      <c r="M41" s="115">
        <f>IF($C$4="Neattiecināmās izmaksas",IF('1a+c+n'!$Q41="N",'1a+c+n'!M41,0))</f>
        <v>0</v>
      </c>
      <c r="N41" s="115">
        <f>IF($C$4="Neattiecināmās izmaksas",IF('1a+c+n'!$Q41="N",'1a+c+n'!N41,0))</f>
        <v>0</v>
      </c>
      <c r="O41" s="115">
        <f>IF($C$4="Neattiecināmās izmaksas",IF('1a+c+n'!$Q41="N",'1a+c+n'!O41,0))</f>
        <v>0</v>
      </c>
      <c r="P41" s="116">
        <f>IF($C$4="Neattiecināmās izmaksas",IF('1a+c+n'!$Q41="N",'1a+c+n'!P41,0))</f>
        <v>0</v>
      </c>
    </row>
    <row r="42" spans="1:16" x14ac:dyDescent="0.2">
      <c r="A42" s="51">
        <f>IF(P42=0,0,IF(COUNTBLANK(P42)=1,0,COUNTA($P$14:P42)))</f>
        <v>0</v>
      </c>
      <c r="B42" s="24">
        <f>IF($C$4="Neattiecināmās izmaksas",IF('1a+c+n'!$Q42="N",'1a+c+n'!B42,0))</f>
        <v>0</v>
      </c>
      <c r="C42" s="64">
        <f>IF($C$4="Neattiecināmās izmaksas",IF('1a+c+n'!$Q42="N",'1a+c+n'!C42,0))</f>
        <v>0</v>
      </c>
      <c r="D42" s="24">
        <f>IF($C$4="Neattiecināmās izmaksas",IF('1a+c+n'!$Q42="N",'1a+c+n'!D42,0))</f>
        <v>0</v>
      </c>
      <c r="E42" s="46"/>
      <c r="F42" s="65"/>
      <c r="G42" s="115"/>
      <c r="H42" s="115">
        <f>IF($C$4="Neattiecināmās izmaksas",IF('1a+c+n'!$Q42="N",'1a+c+n'!H42,0))</f>
        <v>0</v>
      </c>
      <c r="I42" s="115"/>
      <c r="J42" s="115"/>
      <c r="K42" s="116">
        <f>IF($C$4="Neattiecināmās izmaksas",IF('1a+c+n'!$Q42="N",'1a+c+n'!K42,0))</f>
        <v>0</v>
      </c>
      <c r="L42" s="82">
        <f>IF($C$4="Neattiecināmās izmaksas",IF('1a+c+n'!$Q42="N",'1a+c+n'!L42,0))</f>
        <v>0</v>
      </c>
      <c r="M42" s="115">
        <f>IF($C$4="Neattiecināmās izmaksas",IF('1a+c+n'!$Q42="N",'1a+c+n'!M42,0))</f>
        <v>0</v>
      </c>
      <c r="N42" s="115">
        <f>IF($C$4="Neattiecināmās izmaksas",IF('1a+c+n'!$Q42="N",'1a+c+n'!N42,0))</f>
        <v>0</v>
      </c>
      <c r="O42" s="115">
        <f>IF($C$4="Neattiecināmās izmaksas",IF('1a+c+n'!$Q42="N",'1a+c+n'!O42,0))</f>
        <v>0</v>
      </c>
      <c r="P42" s="116">
        <f>IF($C$4="Neattiecināmās izmaksas",IF('1a+c+n'!$Q42="N",'1a+c+n'!P42,0))</f>
        <v>0</v>
      </c>
    </row>
    <row r="43" spans="1:16" x14ac:dyDescent="0.2">
      <c r="A43" s="51">
        <f>IF(P43=0,0,IF(COUNTBLANK(P43)=1,0,COUNTA($P$14:P43)))</f>
        <v>0</v>
      </c>
      <c r="B43" s="24">
        <f>IF($C$4="Neattiecināmās izmaksas",IF('1a+c+n'!$Q43="N",'1a+c+n'!B43,0))</f>
        <v>0</v>
      </c>
      <c r="C43" s="64">
        <f>IF($C$4="Neattiecināmās izmaksas",IF('1a+c+n'!$Q43="N",'1a+c+n'!C43,0))</f>
        <v>0</v>
      </c>
      <c r="D43" s="24">
        <f>IF($C$4="Neattiecināmās izmaksas",IF('1a+c+n'!$Q43="N",'1a+c+n'!D43,0))</f>
        <v>0</v>
      </c>
      <c r="E43" s="46"/>
      <c r="F43" s="65"/>
      <c r="G43" s="115"/>
      <c r="H43" s="115">
        <f>IF($C$4="Neattiecināmās izmaksas",IF('1a+c+n'!$Q43="N",'1a+c+n'!H43,0))</f>
        <v>0</v>
      </c>
      <c r="I43" s="115"/>
      <c r="J43" s="115"/>
      <c r="K43" s="116">
        <f>IF($C$4="Neattiecināmās izmaksas",IF('1a+c+n'!$Q43="N",'1a+c+n'!K43,0))</f>
        <v>0</v>
      </c>
      <c r="L43" s="82">
        <f>IF($C$4="Neattiecināmās izmaksas",IF('1a+c+n'!$Q43="N",'1a+c+n'!L43,0))</f>
        <v>0</v>
      </c>
      <c r="M43" s="115">
        <f>IF($C$4="Neattiecināmās izmaksas",IF('1a+c+n'!$Q43="N",'1a+c+n'!M43,0))</f>
        <v>0</v>
      </c>
      <c r="N43" s="115">
        <f>IF($C$4="Neattiecināmās izmaksas",IF('1a+c+n'!$Q43="N",'1a+c+n'!N43,0))</f>
        <v>0</v>
      </c>
      <c r="O43" s="115">
        <f>IF($C$4="Neattiecināmās izmaksas",IF('1a+c+n'!$Q43="N",'1a+c+n'!O43,0))</f>
        <v>0</v>
      </c>
      <c r="P43" s="116">
        <f>IF($C$4="Neattiecināmās izmaksas",IF('1a+c+n'!$Q43="N",'1a+c+n'!P43,0))</f>
        <v>0</v>
      </c>
    </row>
    <row r="44" spans="1:16" x14ac:dyDescent="0.2">
      <c r="A44" s="51">
        <f>IF(P44=0,0,IF(COUNTBLANK(P44)=1,0,COUNTA($P$14:P44)))</f>
        <v>0</v>
      </c>
      <c r="B44" s="24">
        <f>IF($C$4="Neattiecināmās izmaksas",IF('1a+c+n'!$Q44="N",'1a+c+n'!B44,0))</f>
        <v>0</v>
      </c>
      <c r="C44" s="64">
        <f>IF($C$4="Neattiecināmās izmaksas",IF('1a+c+n'!$Q44="N",'1a+c+n'!C44,0))</f>
        <v>0</v>
      </c>
      <c r="D44" s="24">
        <f>IF($C$4="Neattiecināmās izmaksas",IF('1a+c+n'!$Q44="N",'1a+c+n'!D44,0))</f>
        <v>0</v>
      </c>
      <c r="E44" s="46"/>
      <c r="F44" s="65"/>
      <c r="G44" s="115"/>
      <c r="H44" s="115">
        <f>IF($C$4="Neattiecināmās izmaksas",IF('1a+c+n'!$Q44="N",'1a+c+n'!H44,0))</f>
        <v>0</v>
      </c>
      <c r="I44" s="115"/>
      <c r="J44" s="115"/>
      <c r="K44" s="116">
        <f>IF($C$4="Neattiecināmās izmaksas",IF('1a+c+n'!$Q44="N",'1a+c+n'!K44,0))</f>
        <v>0</v>
      </c>
      <c r="L44" s="82">
        <f>IF($C$4="Neattiecināmās izmaksas",IF('1a+c+n'!$Q44="N",'1a+c+n'!L44,0))</f>
        <v>0</v>
      </c>
      <c r="M44" s="115">
        <f>IF($C$4="Neattiecināmās izmaksas",IF('1a+c+n'!$Q44="N",'1a+c+n'!M44,0))</f>
        <v>0</v>
      </c>
      <c r="N44" s="115">
        <f>IF($C$4="Neattiecināmās izmaksas",IF('1a+c+n'!$Q44="N",'1a+c+n'!N44,0))</f>
        <v>0</v>
      </c>
      <c r="O44" s="115">
        <f>IF($C$4="Neattiecināmās izmaksas",IF('1a+c+n'!$Q44="N",'1a+c+n'!O44,0))</f>
        <v>0</v>
      </c>
      <c r="P44" s="116">
        <f>IF($C$4="Neattiecināmās izmaksas",IF('1a+c+n'!$Q44="N",'1a+c+n'!P44,0))</f>
        <v>0</v>
      </c>
    </row>
    <row r="45" spans="1:16" x14ac:dyDescent="0.2">
      <c r="A45" s="51">
        <f>IF(P45=0,0,IF(COUNTBLANK(P45)=1,0,COUNTA($P$14:P45)))</f>
        <v>0</v>
      </c>
      <c r="B45" s="24">
        <f>IF($C$4="Neattiecināmās izmaksas",IF('1a+c+n'!$Q45="N",'1a+c+n'!B45,0))</f>
        <v>0</v>
      </c>
      <c r="C45" s="64">
        <f>IF($C$4="Neattiecināmās izmaksas",IF('1a+c+n'!$Q45="N",'1a+c+n'!C45,0))</f>
        <v>0</v>
      </c>
      <c r="D45" s="24">
        <f>IF($C$4="Neattiecināmās izmaksas",IF('1a+c+n'!$Q45="N",'1a+c+n'!D45,0))</f>
        <v>0</v>
      </c>
      <c r="E45" s="46"/>
      <c r="F45" s="65"/>
      <c r="G45" s="115"/>
      <c r="H45" s="115">
        <f>IF($C$4="Neattiecināmās izmaksas",IF('1a+c+n'!$Q45="N",'1a+c+n'!H45,0))</f>
        <v>0</v>
      </c>
      <c r="I45" s="115"/>
      <c r="J45" s="115"/>
      <c r="K45" s="116">
        <f>IF($C$4="Neattiecināmās izmaksas",IF('1a+c+n'!$Q45="N",'1a+c+n'!K45,0))</f>
        <v>0</v>
      </c>
      <c r="L45" s="82">
        <f>IF($C$4="Neattiecināmās izmaksas",IF('1a+c+n'!$Q45="N",'1a+c+n'!L45,0))</f>
        <v>0</v>
      </c>
      <c r="M45" s="115">
        <f>IF($C$4="Neattiecināmās izmaksas",IF('1a+c+n'!$Q45="N",'1a+c+n'!M45,0))</f>
        <v>0</v>
      </c>
      <c r="N45" s="115">
        <f>IF($C$4="Neattiecināmās izmaksas",IF('1a+c+n'!$Q45="N",'1a+c+n'!N45,0))</f>
        <v>0</v>
      </c>
      <c r="O45" s="115">
        <f>IF($C$4="Neattiecināmās izmaksas",IF('1a+c+n'!$Q45="N",'1a+c+n'!O45,0))</f>
        <v>0</v>
      </c>
      <c r="P45" s="116">
        <f>IF($C$4="Neattiecināmās izmaksas",IF('1a+c+n'!$Q45="N",'1a+c+n'!P45,0))</f>
        <v>0</v>
      </c>
    </row>
    <row r="46" spans="1:16" x14ac:dyDescent="0.2">
      <c r="A46" s="51">
        <f>IF(P46=0,0,IF(COUNTBLANK(P46)=1,0,COUNTA($P$14:P46)))</f>
        <v>0</v>
      </c>
      <c r="B46" s="24">
        <f>IF($C$4="Neattiecināmās izmaksas",IF('1a+c+n'!$Q46="N",'1a+c+n'!B46,0))</f>
        <v>0</v>
      </c>
      <c r="C46" s="64">
        <f>IF($C$4="Neattiecināmās izmaksas",IF('1a+c+n'!$Q46="N",'1a+c+n'!C46,0))</f>
        <v>0</v>
      </c>
      <c r="D46" s="24">
        <f>IF($C$4="Neattiecināmās izmaksas",IF('1a+c+n'!$Q46="N",'1a+c+n'!D46,0))</f>
        <v>0</v>
      </c>
      <c r="E46" s="46"/>
      <c r="F46" s="65"/>
      <c r="G46" s="115"/>
      <c r="H46" s="115">
        <f>IF($C$4="Neattiecināmās izmaksas",IF('1a+c+n'!$Q46="N",'1a+c+n'!H46,0))</f>
        <v>0</v>
      </c>
      <c r="I46" s="115"/>
      <c r="J46" s="115"/>
      <c r="K46" s="116">
        <f>IF($C$4="Neattiecināmās izmaksas",IF('1a+c+n'!$Q46="N",'1a+c+n'!K46,0))</f>
        <v>0</v>
      </c>
      <c r="L46" s="82">
        <f>IF($C$4="Neattiecināmās izmaksas",IF('1a+c+n'!$Q46="N",'1a+c+n'!L46,0))</f>
        <v>0</v>
      </c>
      <c r="M46" s="115">
        <f>IF($C$4="Neattiecināmās izmaksas",IF('1a+c+n'!$Q46="N",'1a+c+n'!M46,0))</f>
        <v>0</v>
      </c>
      <c r="N46" s="115">
        <f>IF($C$4="Neattiecināmās izmaksas",IF('1a+c+n'!$Q46="N",'1a+c+n'!N46,0))</f>
        <v>0</v>
      </c>
      <c r="O46" s="115">
        <f>IF($C$4="Neattiecināmās izmaksas",IF('1a+c+n'!$Q46="N",'1a+c+n'!O46,0))</f>
        <v>0</v>
      </c>
      <c r="P46" s="116">
        <f>IF($C$4="Neattiecināmās izmaksas",IF('1a+c+n'!$Q46="N",'1a+c+n'!P46,0))</f>
        <v>0</v>
      </c>
    </row>
    <row r="47" spans="1:16" x14ac:dyDescent="0.2">
      <c r="A47" s="51">
        <f>IF(P47=0,0,IF(COUNTBLANK(P47)=1,0,COUNTA($P$14:P47)))</f>
        <v>0</v>
      </c>
      <c r="B47" s="24">
        <f>IF($C$4="Neattiecināmās izmaksas",IF('1a+c+n'!$Q47="N",'1a+c+n'!B47,0))</f>
        <v>0</v>
      </c>
      <c r="C47" s="64">
        <f>IF($C$4="Neattiecināmās izmaksas",IF('1a+c+n'!$Q47="N",'1a+c+n'!C47,0))</f>
        <v>0</v>
      </c>
      <c r="D47" s="24">
        <f>IF($C$4="Neattiecināmās izmaksas",IF('1a+c+n'!$Q47="N",'1a+c+n'!D47,0))</f>
        <v>0</v>
      </c>
      <c r="E47" s="46"/>
      <c r="F47" s="65"/>
      <c r="G47" s="115"/>
      <c r="H47" s="115">
        <f>IF($C$4="Neattiecināmās izmaksas",IF('1a+c+n'!$Q47="N",'1a+c+n'!H47,0))</f>
        <v>0</v>
      </c>
      <c r="I47" s="115"/>
      <c r="J47" s="115"/>
      <c r="K47" s="116">
        <f>IF($C$4="Neattiecināmās izmaksas",IF('1a+c+n'!$Q47="N",'1a+c+n'!K47,0))</f>
        <v>0</v>
      </c>
      <c r="L47" s="82">
        <f>IF($C$4="Neattiecināmās izmaksas",IF('1a+c+n'!$Q47="N",'1a+c+n'!L47,0))</f>
        <v>0</v>
      </c>
      <c r="M47" s="115">
        <f>IF($C$4="Neattiecināmās izmaksas",IF('1a+c+n'!$Q47="N",'1a+c+n'!M47,0))</f>
        <v>0</v>
      </c>
      <c r="N47" s="115">
        <f>IF($C$4="Neattiecināmās izmaksas",IF('1a+c+n'!$Q47="N",'1a+c+n'!N47,0))</f>
        <v>0</v>
      </c>
      <c r="O47" s="115">
        <f>IF($C$4="Neattiecināmās izmaksas",IF('1a+c+n'!$Q47="N",'1a+c+n'!O47,0))</f>
        <v>0</v>
      </c>
      <c r="P47" s="116">
        <f>IF($C$4="Neattiecināmās izmaksas",IF('1a+c+n'!$Q47="N",'1a+c+n'!P47,0))</f>
        <v>0</v>
      </c>
    </row>
    <row r="48" spans="1:16" x14ac:dyDescent="0.2">
      <c r="A48" s="51">
        <f>IF(P48=0,0,IF(COUNTBLANK(P48)=1,0,COUNTA($P$14:P48)))</f>
        <v>0</v>
      </c>
      <c r="B48" s="24">
        <f>IF($C$4="Neattiecināmās izmaksas",IF('1a+c+n'!$Q48="N",'1a+c+n'!B48,0))</f>
        <v>0</v>
      </c>
      <c r="C48" s="64">
        <f>IF($C$4="Neattiecināmās izmaksas",IF('1a+c+n'!$Q48="N",'1a+c+n'!C48,0))</f>
        <v>0</v>
      </c>
      <c r="D48" s="24">
        <f>IF($C$4="Neattiecināmās izmaksas",IF('1a+c+n'!$Q48="N",'1a+c+n'!D48,0))</f>
        <v>0</v>
      </c>
      <c r="E48" s="46"/>
      <c r="F48" s="65"/>
      <c r="G48" s="115"/>
      <c r="H48" s="115">
        <f>IF($C$4="Neattiecināmās izmaksas",IF('1a+c+n'!$Q48="N",'1a+c+n'!H48,0))</f>
        <v>0</v>
      </c>
      <c r="I48" s="115"/>
      <c r="J48" s="115"/>
      <c r="K48" s="116">
        <f>IF($C$4="Neattiecināmās izmaksas",IF('1a+c+n'!$Q48="N",'1a+c+n'!K48,0))</f>
        <v>0</v>
      </c>
      <c r="L48" s="82">
        <f>IF($C$4="Neattiecināmās izmaksas",IF('1a+c+n'!$Q48="N",'1a+c+n'!L48,0))</f>
        <v>0</v>
      </c>
      <c r="M48" s="115">
        <f>IF($C$4="Neattiecināmās izmaksas",IF('1a+c+n'!$Q48="N",'1a+c+n'!M48,0))</f>
        <v>0</v>
      </c>
      <c r="N48" s="115">
        <f>IF($C$4="Neattiecināmās izmaksas",IF('1a+c+n'!$Q48="N",'1a+c+n'!N48,0))</f>
        <v>0</v>
      </c>
      <c r="O48" s="115">
        <f>IF($C$4="Neattiecināmās izmaksas",IF('1a+c+n'!$Q48="N",'1a+c+n'!O48,0))</f>
        <v>0</v>
      </c>
      <c r="P48" s="116">
        <f>IF($C$4="Neattiecināmās izmaksas",IF('1a+c+n'!$Q48="N",'1a+c+n'!P48,0))</f>
        <v>0</v>
      </c>
    </row>
    <row r="49" spans="1:16" x14ac:dyDescent="0.2">
      <c r="A49" s="51">
        <f>IF(P49=0,0,IF(COUNTBLANK(P49)=1,0,COUNTA($P$14:P49)))</f>
        <v>0</v>
      </c>
      <c r="B49" s="24">
        <f>IF($C$4="Neattiecināmās izmaksas",IF('1a+c+n'!$Q49="N",'1a+c+n'!B49,0))</f>
        <v>0</v>
      </c>
      <c r="C49" s="64">
        <f>IF($C$4="Neattiecināmās izmaksas",IF('1a+c+n'!$Q49="N",'1a+c+n'!C49,0))</f>
        <v>0</v>
      </c>
      <c r="D49" s="24">
        <f>IF($C$4="Neattiecināmās izmaksas",IF('1a+c+n'!$Q49="N",'1a+c+n'!D49,0))</f>
        <v>0</v>
      </c>
      <c r="E49" s="46"/>
      <c r="F49" s="65"/>
      <c r="G49" s="115"/>
      <c r="H49" s="115">
        <f>IF($C$4="Neattiecināmās izmaksas",IF('1a+c+n'!$Q49="N",'1a+c+n'!H49,0))</f>
        <v>0</v>
      </c>
      <c r="I49" s="115"/>
      <c r="J49" s="115"/>
      <c r="K49" s="116">
        <f>IF($C$4="Neattiecināmās izmaksas",IF('1a+c+n'!$Q49="N",'1a+c+n'!K49,0))</f>
        <v>0</v>
      </c>
      <c r="L49" s="82">
        <f>IF($C$4="Neattiecināmās izmaksas",IF('1a+c+n'!$Q49="N",'1a+c+n'!L49,0))</f>
        <v>0</v>
      </c>
      <c r="M49" s="115">
        <f>IF($C$4="Neattiecināmās izmaksas",IF('1a+c+n'!$Q49="N",'1a+c+n'!M49,0))</f>
        <v>0</v>
      </c>
      <c r="N49" s="115">
        <f>IF($C$4="Neattiecināmās izmaksas",IF('1a+c+n'!$Q49="N",'1a+c+n'!N49,0))</f>
        <v>0</v>
      </c>
      <c r="O49" s="115">
        <f>IF($C$4="Neattiecināmās izmaksas",IF('1a+c+n'!$Q49="N",'1a+c+n'!O49,0))</f>
        <v>0</v>
      </c>
      <c r="P49" s="116">
        <f>IF($C$4="Neattiecināmās izmaksas",IF('1a+c+n'!$Q49="N",'1a+c+n'!P49,0))</f>
        <v>0</v>
      </c>
    </row>
    <row r="50" spans="1:16" x14ac:dyDescent="0.2">
      <c r="A50" s="51">
        <f>IF(P50=0,0,IF(COUNTBLANK(P50)=1,0,COUNTA($P$14:P50)))</f>
        <v>0</v>
      </c>
      <c r="B50" s="24">
        <f>IF($C$4="Neattiecināmās izmaksas",IF('1a+c+n'!$Q50="N",'1a+c+n'!B50,0))</f>
        <v>0</v>
      </c>
      <c r="C50" s="64">
        <f>IF($C$4="Neattiecināmās izmaksas",IF('1a+c+n'!$Q50="N",'1a+c+n'!C50,0))</f>
        <v>0</v>
      </c>
      <c r="D50" s="24">
        <f>IF($C$4="Neattiecināmās izmaksas",IF('1a+c+n'!$Q50="N",'1a+c+n'!D50,0))</f>
        <v>0</v>
      </c>
      <c r="E50" s="46"/>
      <c r="F50" s="65"/>
      <c r="G50" s="115"/>
      <c r="H50" s="115">
        <f>IF($C$4="Neattiecināmās izmaksas",IF('1a+c+n'!$Q50="N",'1a+c+n'!H50,0))</f>
        <v>0</v>
      </c>
      <c r="I50" s="115"/>
      <c r="J50" s="115"/>
      <c r="K50" s="116">
        <f>IF($C$4="Neattiecināmās izmaksas",IF('1a+c+n'!$Q50="N",'1a+c+n'!K50,0))</f>
        <v>0</v>
      </c>
      <c r="L50" s="82">
        <f>IF($C$4="Neattiecināmās izmaksas",IF('1a+c+n'!$Q50="N",'1a+c+n'!L50,0))</f>
        <v>0</v>
      </c>
      <c r="M50" s="115">
        <f>IF($C$4="Neattiecināmās izmaksas",IF('1a+c+n'!$Q50="N",'1a+c+n'!M50,0))</f>
        <v>0</v>
      </c>
      <c r="N50" s="115">
        <f>IF($C$4="Neattiecināmās izmaksas",IF('1a+c+n'!$Q50="N",'1a+c+n'!N50,0))</f>
        <v>0</v>
      </c>
      <c r="O50" s="115">
        <f>IF($C$4="Neattiecināmās izmaksas",IF('1a+c+n'!$Q50="N",'1a+c+n'!O50,0))</f>
        <v>0</v>
      </c>
      <c r="P50" s="116">
        <f>IF($C$4="Neattiecināmās izmaksas",IF('1a+c+n'!$Q50="N",'1a+c+n'!P50,0))</f>
        <v>0</v>
      </c>
    </row>
    <row r="51" spans="1:16" x14ac:dyDescent="0.2">
      <c r="A51" s="51">
        <f>IF(P51=0,0,IF(COUNTBLANK(P51)=1,0,COUNTA($P$14:P51)))</f>
        <v>0</v>
      </c>
      <c r="B51" s="24">
        <f>IF($C$4="Neattiecināmās izmaksas",IF('1a+c+n'!$Q51="N",'1a+c+n'!B51,0))</f>
        <v>0</v>
      </c>
      <c r="C51" s="64">
        <f>IF($C$4="Neattiecināmās izmaksas",IF('1a+c+n'!$Q51="N",'1a+c+n'!C51,0))</f>
        <v>0</v>
      </c>
      <c r="D51" s="24">
        <f>IF($C$4="Neattiecināmās izmaksas",IF('1a+c+n'!$Q51="N",'1a+c+n'!D51,0))</f>
        <v>0</v>
      </c>
      <c r="E51" s="46"/>
      <c r="F51" s="65"/>
      <c r="G51" s="115"/>
      <c r="H51" s="115">
        <f>IF($C$4="Neattiecināmās izmaksas",IF('1a+c+n'!$Q51="N",'1a+c+n'!H51,0))</f>
        <v>0</v>
      </c>
      <c r="I51" s="115"/>
      <c r="J51" s="115"/>
      <c r="K51" s="116">
        <f>IF($C$4="Neattiecināmās izmaksas",IF('1a+c+n'!$Q51="N",'1a+c+n'!K51,0))</f>
        <v>0</v>
      </c>
      <c r="L51" s="82">
        <f>IF($C$4="Neattiecināmās izmaksas",IF('1a+c+n'!$Q51="N",'1a+c+n'!L51,0))</f>
        <v>0</v>
      </c>
      <c r="M51" s="115">
        <f>IF($C$4="Neattiecināmās izmaksas",IF('1a+c+n'!$Q51="N",'1a+c+n'!M51,0))</f>
        <v>0</v>
      </c>
      <c r="N51" s="115">
        <f>IF($C$4="Neattiecināmās izmaksas",IF('1a+c+n'!$Q51="N",'1a+c+n'!N51,0))</f>
        <v>0</v>
      </c>
      <c r="O51" s="115">
        <f>IF($C$4="Neattiecināmās izmaksas",IF('1a+c+n'!$Q51="N",'1a+c+n'!O51,0))</f>
        <v>0</v>
      </c>
      <c r="P51" s="116">
        <f>IF($C$4="Neattiecināmās izmaksas",IF('1a+c+n'!$Q51="N",'1a+c+n'!P51,0))</f>
        <v>0</v>
      </c>
    </row>
    <row r="52" spans="1:16" x14ac:dyDescent="0.2">
      <c r="A52" s="51">
        <f>IF(P52=0,0,IF(COUNTBLANK(P52)=1,0,COUNTA($P$14:P52)))</f>
        <v>0</v>
      </c>
      <c r="B52" s="24">
        <f>IF($C$4="Neattiecināmās izmaksas",IF('1a+c+n'!$Q52="N",'1a+c+n'!B52,0))</f>
        <v>0</v>
      </c>
      <c r="C52" s="64">
        <f>IF($C$4="Neattiecināmās izmaksas",IF('1a+c+n'!$Q52="N",'1a+c+n'!C52,0))</f>
        <v>0</v>
      </c>
      <c r="D52" s="24">
        <f>IF($C$4="Neattiecināmās izmaksas",IF('1a+c+n'!$Q52="N",'1a+c+n'!D52,0))</f>
        <v>0</v>
      </c>
      <c r="E52" s="46"/>
      <c r="F52" s="65"/>
      <c r="G52" s="115"/>
      <c r="H52" s="115">
        <f>IF($C$4="Neattiecināmās izmaksas",IF('1a+c+n'!$Q52="N",'1a+c+n'!H52,0))</f>
        <v>0</v>
      </c>
      <c r="I52" s="115"/>
      <c r="J52" s="115"/>
      <c r="K52" s="116">
        <f>IF($C$4="Neattiecināmās izmaksas",IF('1a+c+n'!$Q52="N",'1a+c+n'!K52,0))</f>
        <v>0</v>
      </c>
      <c r="L52" s="82">
        <f>IF($C$4="Neattiecināmās izmaksas",IF('1a+c+n'!$Q52="N",'1a+c+n'!L52,0))</f>
        <v>0</v>
      </c>
      <c r="M52" s="115">
        <f>IF($C$4="Neattiecināmās izmaksas",IF('1a+c+n'!$Q52="N",'1a+c+n'!M52,0))</f>
        <v>0</v>
      </c>
      <c r="N52" s="115">
        <f>IF($C$4="Neattiecināmās izmaksas",IF('1a+c+n'!$Q52="N",'1a+c+n'!N52,0))</f>
        <v>0</v>
      </c>
      <c r="O52" s="115">
        <f>IF($C$4="Neattiecināmās izmaksas",IF('1a+c+n'!$Q52="N",'1a+c+n'!O52,0))</f>
        <v>0</v>
      </c>
      <c r="P52" s="116">
        <f>IF($C$4="Neattiecināmās izmaksas",IF('1a+c+n'!$Q52="N",'1a+c+n'!P52,0))</f>
        <v>0</v>
      </c>
    </row>
    <row r="53" spans="1:16" x14ac:dyDescent="0.2">
      <c r="A53" s="51">
        <f>IF(P53=0,0,IF(COUNTBLANK(P53)=1,0,COUNTA($P$14:P53)))</f>
        <v>0</v>
      </c>
      <c r="B53" s="24">
        <f>IF($C$4="Neattiecināmās izmaksas",IF('1a+c+n'!$Q53="N",'1a+c+n'!B53,0))</f>
        <v>0</v>
      </c>
      <c r="C53" s="64">
        <f>IF($C$4="Neattiecināmās izmaksas",IF('1a+c+n'!$Q53="N",'1a+c+n'!C53,0))</f>
        <v>0</v>
      </c>
      <c r="D53" s="24">
        <f>IF($C$4="Neattiecināmās izmaksas",IF('1a+c+n'!$Q53="N",'1a+c+n'!D53,0))</f>
        <v>0</v>
      </c>
      <c r="E53" s="46"/>
      <c r="F53" s="65"/>
      <c r="G53" s="115"/>
      <c r="H53" s="115">
        <f>IF($C$4="Neattiecināmās izmaksas",IF('1a+c+n'!$Q53="N",'1a+c+n'!H53,0))</f>
        <v>0</v>
      </c>
      <c r="I53" s="115"/>
      <c r="J53" s="115"/>
      <c r="K53" s="116">
        <f>IF($C$4="Neattiecināmās izmaksas",IF('1a+c+n'!$Q53="N",'1a+c+n'!K53,0))</f>
        <v>0</v>
      </c>
      <c r="L53" s="82">
        <f>IF($C$4="Neattiecināmās izmaksas",IF('1a+c+n'!$Q53="N",'1a+c+n'!L53,0))</f>
        <v>0</v>
      </c>
      <c r="M53" s="115">
        <f>IF($C$4="Neattiecināmās izmaksas",IF('1a+c+n'!$Q53="N",'1a+c+n'!M53,0))</f>
        <v>0</v>
      </c>
      <c r="N53" s="115">
        <f>IF($C$4="Neattiecināmās izmaksas",IF('1a+c+n'!$Q53="N",'1a+c+n'!N53,0))</f>
        <v>0</v>
      </c>
      <c r="O53" s="115">
        <f>IF($C$4="Neattiecināmās izmaksas",IF('1a+c+n'!$Q53="N",'1a+c+n'!O53,0))</f>
        <v>0</v>
      </c>
      <c r="P53" s="116">
        <f>IF($C$4="Neattiecināmās izmaksas",IF('1a+c+n'!$Q53="N",'1a+c+n'!P53,0))</f>
        <v>0</v>
      </c>
    </row>
    <row r="54" spans="1:16" x14ac:dyDescent="0.2">
      <c r="A54" s="51">
        <f>IF(P54=0,0,IF(COUNTBLANK(P54)=1,0,COUNTA($P$14:P54)))</f>
        <v>0</v>
      </c>
      <c r="B54" s="24">
        <f>IF($C$4="Neattiecināmās izmaksas",IF('1a+c+n'!$Q54="N",'1a+c+n'!B54,0))</f>
        <v>0</v>
      </c>
      <c r="C54" s="64">
        <f>IF($C$4="Neattiecināmās izmaksas",IF('1a+c+n'!$Q54="N",'1a+c+n'!C54,0))</f>
        <v>0</v>
      </c>
      <c r="D54" s="24">
        <f>IF($C$4="Neattiecināmās izmaksas",IF('1a+c+n'!$Q54="N",'1a+c+n'!D54,0))</f>
        <v>0</v>
      </c>
      <c r="E54" s="46"/>
      <c r="F54" s="65"/>
      <c r="G54" s="115"/>
      <c r="H54" s="115">
        <f>IF($C$4="Neattiecināmās izmaksas",IF('1a+c+n'!$Q54="N",'1a+c+n'!H54,0))</f>
        <v>0</v>
      </c>
      <c r="I54" s="115"/>
      <c r="J54" s="115"/>
      <c r="K54" s="116">
        <f>IF($C$4="Neattiecināmās izmaksas",IF('1a+c+n'!$Q54="N",'1a+c+n'!K54,0))</f>
        <v>0</v>
      </c>
      <c r="L54" s="82">
        <f>IF($C$4="Neattiecināmās izmaksas",IF('1a+c+n'!$Q54="N",'1a+c+n'!L54,0))</f>
        <v>0</v>
      </c>
      <c r="M54" s="115">
        <f>IF($C$4="Neattiecināmās izmaksas",IF('1a+c+n'!$Q54="N",'1a+c+n'!M54,0))</f>
        <v>0</v>
      </c>
      <c r="N54" s="115">
        <f>IF($C$4="Neattiecināmās izmaksas",IF('1a+c+n'!$Q54="N",'1a+c+n'!N54,0))</f>
        <v>0</v>
      </c>
      <c r="O54" s="115">
        <f>IF($C$4="Neattiecināmās izmaksas",IF('1a+c+n'!$Q54="N",'1a+c+n'!O54,0))</f>
        <v>0</v>
      </c>
      <c r="P54" s="116">
        <f>IF($C$4="Neattiecināmās izmaksas",IF('1a+c+n'!$Q54="N",'1a+c+n'!P54,0))</f>
        <v>0</v>
      </c>
    </row>
    <row r="55" spans="1:16" x14ac:dyDescent="0.2">
      <c r="A55" s="51">
        <f>IF(P55=0,0,IF(COUNTBLANK(P55)=1,0,COUNTA($P$14:P55)))</f>
        <v>0</v>
      </c>
      <c r="B55" s="24">
        <f>IF($C$4="Neattiecināmās izmaksas",IF('1a+c+n'!$Q55="N",'1a+c+n'!B55,0))</f>
        <v>0</v>
      </c>
      <c r="C55" s="64">
        <f>IF($C$4="Neattiecināmās izmaksas",IF('1a+c+n'!$Q55="N",'1a+c+n'!C55,0))</f>
        <v>0</v>
      </c>
      <c r="D55" s="24">
        <f>IF($C$4="Neattiecināmās izmaksas",IF('1a+c+n'!$Q55="N",'1a+c+n'!D55,0))</f>
        <v>0</v>
      </c>
      <c r="E55" s="46"/>
      <c r="F55" s="65"/>
      <c r="G55" s="115"/>
      <c r="H55" s="115">
        <f>IF($C$4="Neattiecināmās izmaksas",IF('1a+c+n'!$Q55="N",'1a+c+n'!H55,0))</f>
        <v>0</v>
      </c>
      <c r="I55" s="115"/>
      <c r="J55" s="115"/>
      <c r="K55" s="116">
        <f>IF($C$4="Neattiecināmās izmaksas",IF('1a+c+n'!$Q55="N",'1a+c+n'!K55,0))</f>
        <v>0</v>
      </c>
      <c r="L55" s="82">
        <f>IF($C$4="Neattiecināmās izmaksas",IF('1a+c+n'!$Q55="N",'1a+c+n'!L55,0))</f>
        <v>0</v>
      </c>
      <c r="M55" s="115">
        <f>IF($C$4="Neattiecināmās izmaksas",IF('1a+c+n'!$Q55="N",'1a+c+n'!M55,0))</f>
        <v>0</v>
      </c>
      <c r="N55" s="115">
        <f>IF($C$4="Neattiecināmās izmaksas",IF('1a+c+n'!$Q55="N",'1a+c+n'!N55,0))</f>
        <v>0</v>
      </c>
      <c r="O55" s="115">
        <f>IF($C$4="Neattiecināmās izmaksas",IF('1a+c+n'!$Q55="N",'1a+c+n'!O55,0))</f>
        <v>0</v>
      </c>
      <c r="P55" s="116">
        <f>IF($C$4="Neattiecināmās izmaksas",IF('1a+c+n'!$Q55="N",'1a+c+n'!P55,0))</f>
        <v>0</v>
      </c>
    </row>
    <row r="56" spans="1:16" x14ac:dyDescent="0.2">
      <c r="A56" s="51">
        <f>IF(P56=0,0,IF(COUNTBLANK(P56)=1,0,COUNTA($P$14:P56)))</f>
        <v>0</v>
      </c>
      <c r="B56" s="24">
        <f>IF($C$4="Neattiecināmās izmaksas",IF('1a+c+n'!$Q56="N",'1a+c+n'!B56,0))</f>
        <v>0</v>
      </c>
      <c r="C56" s="64">
        <f>IF($C$4="Neattiecināmās izmaksas",IF('1a+c+n'!$Q56="N",'1a+c+n'!C56,0))</f>
        <v>0</v>
      </c>
      <c r="D56" s="24">
        <f>IF($C$4="Neattiecināmās izmaksas",IF('1a+c+n'!$Q56="N",'1a+c+n'!D56,0))</f>
        <v>0</v>
      </c>
      <c r="E56" s="46"/>
      <c r="F56" s="65"/>
      <c r="G56" s="115"/>
      <c r="H56" s="115">
        <f>IF($C$4="Neattiecināmās izmaksas",IF('1a+c+n'!$Q56="N",'1a+c+n'!H56,0))</f>
        <v>0</v>
      </c>
      <c r="I56" s="115"/>
      <c r="J56" s="115"/>
      <c r="K56" s="116">
        <f>IF($C$4="Neattiecināmās izmaksas",IF('1a+c+n'!$Q56="N",'1a+c+n'!K56,0))</f>
        <v>0</v>
      </c>
      <c r="L56" s="82">
        <f>IF($C$4="Neattiecināmās izmaksas",IF('1a+c+n'!$Q56="N",'1a+c+n'!L56,0))</f>
        <v>0</v>
      </c>
      <c r="M56" s="115">
        <f>IF($C$4="Neattiecināmās izmaksas",IF('1a+c+n'!$Q56="N",'1a+c+n'!M56,0))</f>
        <v>0</v>
      </c>
      <c r="N56" s="115">
        <f>IF($C$4="Neattiecināmās izmaksas",IF('1a+c+n'!$Q56="N",'1a+c+n'!N56,0))</f>
        <v>0</v>
      </c>
      <c r="O56" s="115">
        <f>IF($C$4="Neattiecināmās izmaksas",IF('1a+c+n'!$Q56="N",'1a+c+n'!O56,0))</f>
        <v>0</v>
      </c>
      <c r="P56" s="116">
        <f>IF($C$4="Neattiecināmās izmaksas",IF('1a+c+n'!$Q56="N",'1a+c+n'!P56,0))</f>
        <v>0</v>
      </c>
    </row>
    <row r="57" spans="1:16" x14ac:dyDescent="0.2">
      <c r="A57" s="51">
        <f>IF(P57=0,0,IF(COUNTBLANK(P57)=1,0,COUNTA($P$14:P57)))</f>
        <v>0</v>
      </c>
      <c r="B57" s="24">
        <f>IF($C$4="Neattiecināmās izmaksas",IF('1a+c+n'!$Q57="N",'1a+c+n'!B57,0))</f>
        <v>0</v>
      </c>
      <c r="C57" s="64">
        <f>IF($C$4="Neattiecināmās izmaksas",IF('1a+c+n'!$Q57="N",'1a+c+n'!C57,0))</f>
        <v>0</v>
      </c>
      <c r="D57" s="24">
        <f>IF($C$4="Neattiecināmās izmaksas",IF('1a+c+n'!$Q57="N",'1a+c+n'!D57,0))</f>
        <v>0</v>
      </c>
      <c r="E57" s="46"/>
      <c r="F57" s="65"/>
      <c r="G57" s="115"/>
      <c r="H57" s="115">
        <f>IF($C$4="Neattiecināmās izmaksas",IF('1a+c+n'!$Q57="N",'1a+c+n'!H57,0))</f>
        <v>0</v>
      </c>
      <c r="I57" s="115"/>
      <c r="J57" s="115"/>
      <c r="K57" s="116">
        <f>IF($C$4="Neattiecināmās izmaksas",IF('1a+c+n'!$Q57="N",'1a+c+n'!K57,0))</f>
        <v>0</v>
      </c>
      <c r="L57" s="82">
        <f>IF($C$4="Neattiecināmās izmaksas",IF('1a+c+n'!$Q57="N",'1a+c+n'!L57,0))</f>
        <v>0</v>
      </c>
      <c r="M57" s="115">
        <f>IF($C$4="Neattiecināmās izmaksas",IF('1a+c+n'!$Q57="N",'1a+c+n'!M57,0))</f>
        <v>0</v>
      </c>
      <c r="N57" s="115">
        <f>IF($C$4="Neattiecināmās izmaksas",IF('1a+c+n'!$Q57="N",'1a+c+n'!N57,0))</f>
        <v>0</v>
      </c>
      <c r="O57" s="115">
        <f>IF($C$4="Neattiecināmās izmaksas",IF('1a+c+n'!$Q57="N",'1a+c+n'!O57,0))</f>
        <v>0</v>
      </c>
      <c r="P57" s="116">
        <f>IF($C$4="Neattiecināmās izmaksas",IF('1a+c+n'!$Q57="N",'1a+c+n'!P57,0))</f>
        <v>0</v>
      </c>
    </row>
    <row r="58" spans="1:16" x14ac:dyDescent="0.2">
      <c r="A58" s="51">
        <f>IF(P58=0,0,IF(COUNTBLANK(P58)=1,0,COUNTA($P$14:P58)))</f>
        <v>0</v>
      </c>
      <c r="B58" s="24">
        <f>IF($C$4="Neattiecināmās izmaksas",IF('1a+c+n'!$Q58="N",'1a+c+n'!B58,0))</f>
        <v>0</v>
      </c>
      <c r="C58" s="64">
        <f>IF($C$4="Neattiecināmās izmaksas",IF('1a+c+n'!$Q58="N",'1a+c+n'!C58,0))</f>
        <v>0</v>
      </c>
      <c r="D58" s="24">
        <f>IF($C$4="Neattiecināmās izmaksas",IF('1a+c+n'!$Q58="N",'1a+c+n'!D58,0))</f>
        <v>0</v>
      </c>
      <c r="E58" s="46"/>
      <c r="F58" s="65"/>
      <c r="G58" s="115"/>
      <c r="H58" s="115">
        <f>IF($C$4="Neattiecināmās izmaksas",IF('1a+c+n'!$Q58="N",'1a+c+n'!H58,0))</f>
        <v>0</v>
      </c>
      <c r="I58" s="115"/>
      <c r="J58" s="115"/>
      <c r="K58" s="116">
        <f>IF($C$4="Neattiecināmās izmaksas",IF('1a+c+n'!$Q58="N",'1a+c+n'!K58,0))</f>
        <v>0</v>
      </c>
      <c r="L58" s="82">
        <f>IF($C$4="Neattiecināmās izmaksas",IF('1a+c+n'!$Q58="N",'1a+c+n'!L58,0))</f>
        <v>0</v>
      </c>
      <c r="M58" s="115">
        <f>IF($C$4="Neattiecināmās izmaksas",IF('1a+c+n'!$Q58="N",'1a+c+n'!M58,0))</f>
        <v>0</v>
      </c>
      <c r="N58" s="115">
        <f>IF($C$4="Neattiecināmās izmaksas",IF('1a+c+n'!$Q58="N",'1a+c+n'!N58,0))</f>
        <v>0</v>
      </c>
      <c r="O58" s="115">
        <f>IF($C$4="Neattiecināmās izmaksas",IF('1a+c+n'!$Q58="N",'1a+c+n'!O58,0))</f>
        <v>0</v>
      </c>
      <c r="P58" s="116">
        <f>IF($C$4="Neattiecināmās izmaksas",IF('1a+c+n'!$Q58="N",'1a+c+n'!P58,0))</f>
        <v>0</v>
      </c>
    </row>
    <row r="59" spans="1:16" x14ac:dyDescent="0.2">
      <c r="A59" s="51">
        <f>IF(P59=0,0,IF(COUNTBLANK(P59)=1,0,COUNTA($P$14:P59)))</f>
        <v>0</v>
      </c>
      <c r="B59" s="24">
        <f>IF($C$4="Neattiecināmās izmaksas",IF('1a+c+n'!$Q59="N",'1a+c+n'!B59,0))</f>
        <v>0</v>
      </c>
      <c r="C59" s="64">
        <f>IF($C$4="Neattiecināmās izmaksas",IF('1a+c+n'!$Q59="N",'1a+c+n'!C59,0))</f>
        <v>0</v>
      </c>
      <c r="D59" s="24">
        <f>IF($C$4="Neattiecināmās izmaksas",IF('1a+c+n'!$Q59="N",'1a+c+n'!D59,0))</f>
        <v>0</v>
      </c>
      <c r="E59" s="46"/>
      <c r="F59" s="65"/>
      <c r="G59" s="115"/>
      <c r="H59" s="115">
        <f>IF($C$4="Neattiecināmās izmaksas",IF('1a+c+n'!$Q59="N",'1a+c+n'!H59,0))</f>
        <v>0</v>
      </c>
      <c r="I59" s="115"/>
      <c r="J59" s="115"/>
      <c r="K59" s="116">
        <f>IF($C$4="Neattiecināmās izmaksas",IF('1a+c+n'!$Q59="N",'1a+c+n'!K59,0))</f>
        <v>0</v>
      </c>
      <c r="L59" s="82">
        <f>IF($C$4="Neattiecināmās izmaksas",IF('1a+c+n'!$Q59="N",'1a+c+n'!L59,0))</f>
        <v>0</v>
      </c>
      <c r="M59" s="115">
        <f>IF($C$4="Neattiecināmās izmaksas",IF('1a+c+n'!$Q59="N",'1a+c+n'!M59,0))</f>
        <v>0</v>
      </c>
      <c r="N59" s="115">
        <f>IF($C$4="Neattiecināmās izmaksas",IF('1a+c+n'!$Q59="N",'1a+c+n'!N59,0))</f>
        <v>0</v>
      </c>
      <c r="O59" s="115">
        <f>IF($C$4="Neattiecināmās izmaksas",IF('1a+c+n'!$Q59="N",'1a+c+n'!O59,0))</f>
        <v>0</v>
      </c>
      <c r="P59" s="116">
        <f>IF($C$4="Neattiecināmās izmaksas",IF('1a+c+n'!$Q59="N",'1a+c+n'!P59,0))</f>
        <v>0</v>
      </c>
    </row>
    <row r="60" spans="1:16" x14ac:dyDescent="0.2">
      <c r="A60" s="51">
        <f>IF(P60=0,0,IF(COUNTBLANK(P60)=1,0,COUNTA($P$14:P60)))</f>
        <v>0</v>
      </c>
      <c r="B60" s="24">
        <f>IF($C$4="Neattiecināmās izmaksas",IF('1a+c+n'!$Q60="N",'1a+c+n'!B60,0))</f>
        <v>0</v>
      </c>
      <c r="C60" s="64">
        <f>IF($C$4="Neattiecināmās izmaksas",IF('1a+c+n'!$Q60="N",'1a+c+n'!C60,0))</f>
        <v>0</v>
      </c>
      <c r="D60" s="24">
        <f>IF($C$4="Neattiecināmās izmaksas",IF('1a+c+n'!$Q60="N",'1a+c+n'!D60,0))</f>
        <v>0</v>
      </c>
      <c r="E60" s="46"/>
      <c r="F60" s="65"/>
      <c r="G60" s="115"/>
      <c r="H60" s="115">
        <f>IF($C$4="Neattiecināmās izmaksas",IF('1a+c+n'!$Q60="N",'1a+c+n'!H60,0))</f>
        <v>0</v>
      </c>
      <c r="I60" s="115"/>
      <c r="J60" s="115"/>
      <c r="K60" s="116">
        <f>IF($C$4="Neattiecināmās izmaksas",IF('1a+c+n'!$Q60="N",'1a+c+n'!K60,0))</f>
        <v>0</v>
      </c>
      <c r="L60" s="82">
        <f>IF($C$4="Neattiecināmās izmaksas",IF('1a+c+n'!$Q60="N",'1a+c+n'!L60,0))</f>
        <v>0</v>
      </c>
      <c r="M60" s="115">
        <f>IF($C$4="Neattiecināmās izmaksas",IF('1a+c+n'!$Q60="N",'1a+c+n'!M60,0))</f>
        <v>0</v>
      </c>
      <c r="N60" s="115">
        <f>IF($C$4="Neattiecināmās izmaksas",IF('1a+c+n'!$Q60="N",'1a+c+n'!N60,0))</f>
        <v>0</v>
      </c>
      <c r="O60" s="115">
        <f>IF($C$4="Neattiecināmās izmaksas",IF('1a+c+n'!$Q60="N",'1a+c+n'!O60,0))</f>
        <v>0</v>
      </c>
      <c r="P60" s="116">
        <f>IF($C$4="Neattiecināmās izmaksas",IF('1a+c+n'!$Q60="N",'1a+c+n'!P60,0))</f>
        <v>0</v>
      </c>
    </row>
    <row r="61" spans="1:16" x14ac:dyDescent="0.2">
      <c r="A61" s="51">
        <f>IF(P61=0,0,IF(COUNTBLANK(P61)=1,0,COUNTA($P$14:P61)))</f>
        <v>0</v>
      </c>
      <c r="B61" s="24">
        <f>IF($C$4="Neattiecināmās izmaksas",IF('1a+c+n'!$Q61="N",'1a+c+n'!B61,0))</f>
        <v>0</v>
      </c>
      <c r="C61" s="64">
        <f>IF($C$4="Neattiecināmās izmaksas",IF('1a+c+n'!$Q61="N",'1a+c+n'!C61,0))</f>
        <v>0</v>
      </c>
      <c r="D61" s="24">
        <f>IF($C$4="Neattiecināmās izmaksas",IF('1a+c+n'!$Q61="N",'1a+c+n'!D61,0))</f>
        <v>0</v>
      </c>
      <c r="E61" s="46"/>
      <c r="F61" s="65"/>
      <c r="G61" s="115"/>
      <c r="H61" s="115">
        <f>IF($C$4="Neattiecināmās izmaksas",IF('1a+c+n'!$Q61="N",'1a+c+n'!H61,0))</f>
        <v>0</v>
      </c>
      <c r="I61" s="115"/>
      <c r="J61" s="115"/>
      <c r="K61" s="116">
        <f>IF($C$4="Neattiecināmās izmaksas",IF('1a+c+n'!$Q61="N",'1a+c+n'!K61,0))</f>
        <v>0</v>
      </c>
      <c r="L61" s="82">
        <f>IF($C$4="Neattiecināmās izmaksas",IF('1a+c+n'!$Q61="N",'1a+c+n'!L61,0))</f>
        <v>0</v>
      </c>
      <c r="M61" s="115">
        <f>IF($C$4="Neattiecināmās izmaksas",IF('1a+c+n'!$Q61="N",'1a+c+n'!M61,0))</f>
        <v>0</v>
      </c>
      <c r="N61" s="115">
        <f>IF($C$4="Neattiecināmās izmaksas",IF('1a+c+n'!$Q61="N",'1a+c+n'!N61,0))</f>
        <v>0</v>
      </c>
      <c r="O61" s="115">
        <f>IF($C$4="Neattiecināmās izmaksas",IF('1a+c+n'!$Q61="N",'1a+c+n'!O61,0))</f>
        <v>0</v>
      </c>
      <c r="P61" s="116">
        <f>IF($C$4="Neattiecināmās izmaksas",IF('1a+c+n'!$Q61="N",'1a+c+n'!P61,0))</f>
        <v>0</v>
      </c>
    </row>
    <row r="62" spans="1:16" x14ac:dyDescent="0.2">
      <c r="A62" s="51">
        <f>IF(P62=0,0,IF(COUNTBLANK(P62)=1,0,COUNTA($P$14:P62)))</f>
        <v>0</v>
      </c>
      <c r="B62" s="24">
        <f>IF($C$4="Neattiecināmās izmaksas",IF('1a+c+n'!$Q62="N",'1a+c+n'!B62,0))</f>
        <v>0</v>
      </c>
      <c r="C62" s="64">
        <f>IF($C$4="Neattiecināmās izmaksas",IF('1a+c+n'!$Q62="N",'1a+c+n'!C62,0))</f>
        <v>0</v>
      </c>
      <c r="D62" s="24">
        <f>IF($C$4="Neattiecināmās izmaksas",IF('1a+c+n'!$Q62="N",'1a+c+n'!D62,0))</f>
        <v>0</v>
      </c>
      <c r="E62" s="46"/>
      <c r="F62" s="65"/>
      <c r="G62" s="115"/>
      <c r="H62" s="115">
        <f>IF($C$4="Neattiecināmās izmaksas",IF('1a+c+n'!$Q62="N",'1a+c+n'!H62,0))</f>
        <v>0</v>
      </c>
      <c r="I62" s="115"/>
      <c r="J62" s="115"/>
      <c r="K62" s="116">
        <f>IF($C$4="Neattiecināmās izmaksas",IF('1a+c+n'!$Q62="N",'1a+c+n'!K62,0))</f>
        <v>0</v>
      </c>
      <c r="L62" s="82">
        <f>IF($C$4="Neattiecināmās izmaksas",IF('1a+c+n'!$Q62="N",'1a+c+n'!L62,0))</f>
        <v>0</v>
      </c>
      <c r="M62" s="115">
        <f>IF($C$4="Neattiecināmās izmaksas",IF('1a+c+n'!$Q62="N",'1a+c+n'!M62,0))</f>
        <v>0</v>
      </c>
      <c r="N62" s="115">
        <f>IF($C$4="Neattiecināmās izmaksas",IF('1a+c+n'!$Q62="N",'1a+c+n'!N62,0))</f>
        <v>0</v>
      </c>
      <c r="O62" s="115">
        <f>IF($C$4="Neattiecināmās izmaksas",IF('1a+c+n'!$Q62="N",'1a+c+n'!O62,0))</f>
        <v>0</v>
      </c>
      <c r="P62" s="116">
        <f>IF($C$4="Neattiecināmās izmaksas",IF('1a+c+n'!$Q62="N",'1a+c+n'!P62,0))</f>
        <v>0</v>
      </c>
    </row>
    <row r="63" spans="1:16" x14ac:dyDescent="0.2">
      <c r="A63" s="51">
        <f>IF(P63=0,0,IF(COUNTBLANK(P63)=1,0,COUNTA($P$14:P63)))</f>
        <v>0</v>
      </c>
      <c r="B63" s="24">
        <f>IF($C$4="Neattiecināmās izmaksas",IF('1a+c+n'!$Q63="N",'1a+c+n'!B63,0))</f>
        <v>0</v>
      </c>
      <c r="C63" s="64">
        <f>IF($C$4="Neattiecināmās izmaksas",IF('1a+c+n'!$Q63="N",'1a+c+n'!C63,0))</f>
        <v>0</v>
      </c>
      <c r="D63" s="24">
        <f>IF($C$4="Neattiecināmās izmaksas",IF('1a+c+n'!$Q63="N",'1a+c+n'!D63,0))</f>
        <v>0</v>
      </c>
      <c r="E63" s="46"/>
      <c r="F63" s="65"/>
      <c r="G63" s="115"/>
      <c r="H63" s="115">
        <f>IF($C$4="Neattiecināmās izmaksas",IF('1a+c+n'!$Q63="N",'1a+c+n'!H63,0))</f>
        <v>0</v>
      </c>
      <c r="I63" s="115"/>
      <c r="J63" s="115"/>
      <c r="K63" s="116">
        <f>IF($C$4="Neattiecināmās izmaksas",IF('1a+c+n'!$Q63="N",'1a+c+n'!K63,0))</f>
        <v>0</v>
      </c>
      <c r="L63" s="82">
        <f>IF($C$4="Neattiecināmās izmaksas",IF('1a+c+n'!$Q63="N",'1a+c+n'!L63,0))</f>
        <v>0</v>
      </c>
      <c r="M63" s="115">
        <f>IF($C$4="Neattiecināmās izmaksas",IF('1a+c+n'!$Q63="N",'1a+c+n'!M63,0))</f>
        <v>0</v>
      </c>
      <c r="N63" s="115">
        <f>IF($C$4="Neattiecināmās izmaksas",IF('1a+c+n'!$Q63="N",'1a+c+n'!N63,0))</f>
        <v>0</v>
      </c>
      <c r="O63" s="115">
        <f>IF($C$4="Neattiecināmās izmaksas",IF('1a+c+n'!$Q63="N",'1a+c+n'!O63,0))</f>
        <v>0</v>
      </c>
      <c r="P63" s="116">
        <f>IF($C$4="Neattiecināmās izmaksas",IF('1a+c+n'!$Q63="N",'1a+c+n'!P63,0))</f>
        <v>0</v>
      </c>
    </row>
    <row r="64" spans="1:16" x14ac:dyDescent="0.2">
      <c r="A64" s="51">
        <f>IF(P64=0,0,IF(COUNTBLANK(P64)=1,0,COUNTA($P$14:P64)))</f>
        <v>0</v>
      </c>
      <c r="B64" s="24">
        <f>IF($C$4="Neattiecināmās izmaksas",IF('1a+c+n'!$Q64="N",'1a+c+n'!B64,0))</f>
        <v>0</v>
      </c>
      <c r="C64" s="64">
        <f>IF($C$4="Neattiecināmās izmaksas",IF('1a+c+n'!$Q64="N",'1a+c+n'!C64,0))</f>
        <v>0</v>
      </c>
      <c r="D64" s="24">
        <f>IF($C$4="Neattiecināmās izmaksas",IF('1a+c+n'!$Q64="N",'1a+c+n'!D64,0))</f>
        <v>0</v>
      </c>
      <c r="E64" s="46"/>
      <c r="F64" s="65"/>
      <c r="G64" s="115"/>
      <c r="H64" s="115">
        <f>IF($C$4="Neattiecināmās izmaksas",IF('1a+c+n'!$Q64="N",'1a+c+n'!H64,0))</f>
        <v>0</v>
      </c>
      <c r="I64" s="115"/>
      <c r="J64" s="115"/>
      <c r="K64" s="116">
        <f>IF($C$4="Neattiecināmās izmaksas",IF('1a+c+n'!$Q64="N",'1a+c+n'!K64,0))</f>
        <v>0</v>
      </c>
      <c r="L64" s="82">
        <f>IF($C$4="Neattiecināmās izmaksas",IF('1a+c+n'!$Q64="N",'1a+c+n'!L64,0))</f>
        <v>0</v>
      </c>
      <c r="M64" s="115">
        <f>IF($C$4="Neattiecināmās izmaksas",IF('1a+c+n'!$Q64="N",'1a+c+n'!M64,0))</f>
        <v>0</v>
      </c>
      <c r="N64" s="115">
        <f>IF($C$4="Neattiecināmās izmaksas",IF('1a+c+n'!$Q64="N",'1a+c+n'!N64,0))</f>
        <v>0</v>
      </c>
      <c r="O64" s="115">
        <f>IF($C$4="Neattiecināmās izmaksas",IF('1a+c+n'!$Q64="N",'1a+c+n'!O64,0))</f>
        <v>0</v>
      </c>
      <c r="P64" s="116">
        <f>IF($C$4="Neattiecināmās izmaksas",IF('1a+c+n'!$Q64="N",'1a+c+n'!P64,0))</f>
        <v>0</v>
      </c>
    </row>
    <row r="65" spans="1:16" x14ac:dyDescent="0.2">
      <c r="A65" s="51">
        <f>IF(P65=0,0,IF(COUNTBLANK(P65)=1,0,COUNTA($P$14:P65)))</f>
        <v>0</v>
      </c>
      <c r="B65" s="24">
        <f>IF($C$4="Neattiecināmās izmaksas",IF('1a+c+n'!$Q65="N",'1a+c+n'!B65,0))</f>
        <v>0</v>
      </c>
      <c r="C65" s="64">
        <f>IF($C$4="Neattiecināmās izmaksas",IF('1a+c+n'!$Q65="N",'1a+c+n'!C65,0))</f>
        <v>0</v>
      </c>
      <c r="D65" s="24">
        <f>IF($C$4="Neattiecināmās izmaksas",IF('1a+c+n'!$Q65="N",'1a+c+n'!D65,0))</f>
        <v>0</v>
      </c>
      <c r="E65" s="46"/>
      <c r="F65" s="65"/>
      <c r="G65" s="115"/>
      <c r="H65" s="115">
        <f>IF($C$4="Neattiecināmās izmaksas",IF('1a+c+n'!$Q65="N",'1a+c+n'!H65,0))</f>
        <v>0</v>
      </c>
      <c r="I65" s="115"/>
      <c r="J65" s="115"/>
      <c r="K65" s="116">
        <f>IF($C$4="Neattiecināmās izmaksas",IF('1a+c+n'!$Q65="N",'1a+c+n'!K65,0))</f>
        <v>0</v>
      </c>
      <c r="L65" s="82">
        <f>IF($C$4="Neattiecināmās izmaksas",IF('1a+c+n'!$Q65="N",'1a+c+n'!L65,0))</f>
        <v>0</v>
      </c>
      <c r="M65" s="115">
        <f>IF($C$4="Neattiecināmās izmaksas",IF('1a+c+n'!$Q65="N",'1a+c+n'!M65,0))</f>
        <v>0</v>
      </c>
      <c r="N65" s="115">
        <f>IF($C$4="Neattiecināmās izmaksas",IF('1a+c+n'!$Q65="N",'1a+c+n'!N65,0))</f>
        <v>0</v>
      </c>
      <c r="O65" s="115">
        <f>IF($C$4="Neattiecināmās izmaksas",IF('1a+c+n'!$Q65="N",'1a+c+n'!O65,0))</f>
        <v>0</v>
      </c>
      <c r="P65" s="116">
        <f>IF($C$4="Neattiecināmās izmaksas",IF('1a+c+n'!$Q65="N",'1a+c+n'!P65,0))</f>
        <v>0</v>
      </c>
    </row>
    <row r="66" spans="1:16" x14ac:dyDescent="0.2">
      <c r="A66" s="51">
        <f>IF(P66=0,0,IF(COUNTBLANK(P66)=1,0,COUNTA($P$14:P66)))</f>
        <v>0</v>
      </c>
      <c r="B66" s="24">
        <f>IF($C$4="Neattiecināmās izmaksas",IF('1a+c+n'!$Q66="N",'1a+c+n'!B66,0))</f>
        <v>0</v>
      </c>
      <c r="C66" s="64">
        <f>IF($C$4="Neattiecināmās izmaksas",IF('1a+c+n'!$Q66="N",'1a+c+n'!C66,0))</f>
        <v>0</v>
      </c>
      <c r="D66" s="24">
        <f>IF($C$4="Neattiecināmās izmaksas",IF('1a+c+n'!$Q66="N",'1a+c+n'!D66,0))</f>
        <v>0</v>
      </c>
      <c r="E66" s="46"/>
      <c r="F66" s="65"/>
      <c r="G66" s="115"/>
      <c r="H66" s="115">
        <f>IF($C$4="Neattiecināmās izmaksas",IF('1a+c+n'!$Q66="N",'1a+c+n'!H66,0))</f>
        <v>0</v>
      </c>
      <c r="I66" s="115"/>
      <c r="J66" s="115"/>
      <c r="K66" s="116">
        <f>IF($C$4="Neattiecināmās izmaksas",IF('1a+c+n'!$Q66="N",'1a+c+n'!K66,0))</f>
        <v>0</v>
      </c>
      <c r="L66" s="82">
        <f>IF($C$4="Neattiecināmās izmaksas",IF('1a+c+n'!$Q66="N",'1a+c+n'!L66,0))</f>
        <v>0</v>
      </c>
      <c r="M66" s="115">
        <f>IF($C$4="Neattiecināmās izmaksas",IF('1a+c+n'!$Q66="N",'1a+c+n'!M66,0))</f>
        <v>0</v>
      </c>
      <c r="N66" s="115">
        <f>IF($C$4="Neattiecināmās izmaksas",IF('1a+c+n'!$Q66="N",'1a+c+n'!N66,0))</f>
        <v>0</v>
      </c>
      <c r="O66" s="115">
        <f>IF($C$4="Neattiecināmās izmaksas",IF('1a+c+n'!$Q66="N",'1a+c+n'!O66,0))</f>
        <v>0</v>
      </c>
      <c r="P66" s="116">
        <f>IF($C$4="Neattiecināmās izmaksas",IF('1a+c+n'!$Q66="N",'1a+c+n'!P66,0))</f>
        <v>0</v>
      </c>
    </row>
    <row r="67" spans="1:16" x14ac:dyDescent="0.2">
      <c r="A67" s="51">
        <f>IF(P67=0,0,IF(COUNTBLANK(P67)=1,0,COUNTA($P$14:P67)))</f>
        <v>0</v>
      </c>
      <c r="B67" s="24">
        <f>IF($C$4="Neattiecināmās izmaksas",IF('1a+c+n'!$Q67="N",'1a+c+n'!B67,0))</f>
        <v>0</v>
      </c>
      <c r="C67" s="64">
        <f>IF($C$4="Neattiecināmās izmaksas",IF('1a+c+n'!$Q67="N",'1a+c+n'!C67,0))</f>
        <v>0</v>
      </c>
      <c r="D67" s="24">
        <f>IF($C$4="Neattiecināmās izmaksas",IF('1a+c+n'!$Q67="N",'1a+c+n'!D67,0))</f>
        <v>0</v>
      </c>
      <c r="E67" s="46"/>
      <c r="F67" s="65"/>
      <c r="G67" s="115"/>
      <c r="H67" s="115">
        <f>IF($C$4="Neattiecināmās izmaksas",IF('1a+c+n'!$Q67="N",'1a+c+n'!H67,0))</f>
        <v>0</v>
      </c>
      <c r="I67" s="115"/>
      <c r="J67" s="115"/>
      <c r="K67" s="116">
        <f>IF($C$4="Neattiecināmās izmaksas",IF('1a+c+n'!$Q67="N",'1a+c+n'!K67,0))</f>
        <v>0</v>
      </c>
      <c r="L67" s="82">
        <f>IF($C$4="Neattiecināmās izmaksas",IF('1a+c+n'!$Q67="N",'1a+c+n'!L67,0))</f>
        <v>0</v>
      </c>
      <c r="M67" s="115">
        <f>IF($C$4="Neattiecināmās izmaksas",IF('1a+c+n'!$Q67="N",'1a+c+n'!M67,0))</f>
        <v>0</v>
      </c>
      <c r="N67" s="115">
        <f>IF($C$4="Neattiecināmās izmaksas",IF('1a+c+n'!$Q67="N",'1a+c+n'!N67,0))</f>
        <v>0</v>
      </c>
      <c r="O67" s="115">
        <f>IF($C$4="Neattiecināmās izmaksas",IF('1a+c+n'!$Q67="N",'1a+c+n'!O67,0))</f>
        <v>0</v>
      </c>
      <c r="P67" s="116">
        <f>IF($C$4="Neattiecināmās izmaksas",IF('1a+c+n'!$Q67="N",'1a+c+n'!P67,0))</f>
        <v>0</v>
      </c>
    </row>
    <row r="68" spans="1:16" x14ac:dyDescent="0.2">
      <c r="A68" s="51">
        <f>IF(P68=0,0,IF(COUNTBLANK(P68)=1,0,COUNTA($P$14:P68)))</f>
        <v>0</v>
      </c>
      <c r="B68" s="24">
        <f>IF($C$4="Neattiecināmās izmaksas",IF('1a+c+n'!$Q68="N",'1a+c+n'!B68,0))</f>
        <v>0</v>
      </c>
      <c r="C68" s="64">
        <f>IF($C$4="Neattiecināmās izmaksas",IF('1a+c+n'!$Q68="N",'1a+c+n'!C68,0))</f>
        <v>0</v>
      </c>
      <c r="D68" s="24">
        <f>IF($C$4="Neattiecināmās izmaksas",IF('1a+c+n'!$Q68="N",'1a+c+n'!D68,0))</f>
        <v>0</v>
      </c>
      <c r="E68" s="46"/>
      <c r="F68" s="65"/>
      <c r="G68" s="115"/>
      <c r="H68" s="115">
        <f>IF($C$4="Neattiecināmās izmaksas",IF('1a+c+n'!$Q68="N",'1a+c+n'!H68,0))</f>
        <v>0</v>
      </c>
      <c r="I68" s="115"/>
      <c r="J68" s="115"/>
      <c r="K68" s="116">
        <f>IF($C$4="Neattiecināmās izmaksas",IF('1a+c+n'!$Q68="N",'1a+c+n'!K68,0))</f>
        <v>0</v>
      </c>
      <c r="L68" s="82">
        <f>IF($C$4="Neattiecināmās izmaksas",IF('1a+c+n'!$Q68="N",'1a+c+n'!L68,0))</f>
        <v>0</v>
      </c>
      <c r="M68" s="115">
        <f>IF($C$4="Neattiecināmās izmaksas",IF('1a+c+n'!$Q68="N",'1a+c+n'!M68,0))</f>
        <v>0</v>
      </c>
      <c r="N68" s="115">
        <f>IF($C$4="Neattiecināmās izmaksas",IF('1a+c+n'!$Q68="N",'1a+c+n'!N68,0))</f>
        <v>0</v>
      </c>
      <c r="O68" s="115">
        <f>IF($C$4="Neattiecināmās izmaksas",IF('1a+c+n'!$Q68="N",'1a+c+n'!O68,0))</f>
        <v>0</v>
      </c>
      <c r="P68" s="116">
        <f>IF($C$4="Neattiecināmās izmaksas",IF('1a+c+n'!$Q68="N",'1a+c+n'!P68,0))</f>
        <v>0</v>
      </c>
    </row>
    <row r="69" spans="1:16" x14ac:dyDescent="0.2">
      <c r="A69" s="51">
        <f>IF(P69=0,0,IF(COUNTBLANK(P69)=1,0,COUNTA($P$14:P69)))</f>
        <v>0</v>
      </c>
      <c r="B69" s="24">
        <f>IF($C$4="Neattiecināmās izmaksas",IF('1a+c+n'!$Q69="N",'1a+c+n'!B69,0))</f>
        <v>0</v>
      </c>
      <c r="C69" s="64">
        <f>IF($C$4="Neattiecināmās izmaksas",IF('1a+c+n'!$Q69="N",'1a+c+n'!C69,0))</f>
        <v>0</v>
      </c>
      <c r="D69" s="24">
        <f>IF($C$4="Neattiecināmās izmaksas",IF('1a+c+n'!$Q69="N",'1a+c+n'!D69,0))</f>
        <v>0</v>
      </c>
      <c r="E69" s="46"/>
      <c r="F69" s="65"/>
      <c r="G69" s="115"/>
      <c r="H69" s="115">
        <f>IF($C$4="Neattiecināmās izmaksas",IF('1a+c+n'!$Q69="N",'1a+c+n'!H69,0))</f>
        <v>0</v>
      </c>
      <c r="I69" s="115"/>
      <c r="J69" s="115"/>
      <c r="K69" s="116">
        <f>IF($C$4="Neattiecināmās izmaksas",IF('1a+c+n'!$Q69="N",'1a+c+n'!K69,0))</f>
        <v>0</v>
      </c>
      <c r="L69" s="82">
        <f>IF($C$4="Neattiecināmās izmaksas",IF('1a+c+n'!$Q69="N",'1a+c+n'!L69,0))</f>
        <v>0</v>
      </c>
      <c r="M69" s="115">
        <f>IF($C$4="Neattiecināmās izmaksas",IF('1a+c+n'!$Q69="N",'1a+c+n'!M69,0))</f>
        <v>0</v>
      </c>
      <c r="N69" s="115">
        <f>IF($C$4="Neattiecināmās izmaksas",IF('1a+c+n'!$Q69="N",'1a+c+n'!N69,0))</f>
        <v>0</v>
      </c>
      <c r="O69" s="115">
        <f>IF($C$4="Neattiecināmās izmaksas",IF('1a+c+n'!$Q69="N",'1a+c+n'!O69,0))</f>
        <v>0</v>
      </c>
      <c r="P69" s="116">
        <f>IF($C$4="Neattiecināmās izmaksas",IF('1a+c+n'!$Q69="N",'1a+c+n'!P69,0))</f>
        <v>0</v>
      </c>
    </row>
    <row r="70" spans="1:16" x14ac:dyDescent="0.2">
      <c r="A70" s="51">
        <f>IF(P70=0,0,IF(COUNTBLANK(P70)=1,0,COUNTA($P$14:P70)))</f>
        <v>0</v>
      </c>
      <c r="B70" s="24">
        <f>IF($C$4="Neattiecināmās izmaksas",IF('1a+c+n'!$Q70="N",'1a+c+n'!B70,0))</f>
        <v>0</v>
      </c>
      <c r="C70" s="64">
        <f>IF($C$4="Neattiecināmās izmaksas",IF('1a+c+n'!$Q70="N",'1a+c+n'!C70,0))</f>
        <v>0</v>
      </c>
      <c r="D70" s="24">
        <f>IF($C$4="Neattiecināmās izmaksas",IF('1a+c+n'!$Q70="N",'1a+c+n'!D70,0))</f>
        <v>0</v>
      </c>
      <c r="E70" s="46"/>
      <c r="F70" s="65"/>
      <c r="G70" s="115"/>
      <c r="H70" s="115">
        <f>IF($C$4="Neattiecināmās izmaksas",IF('1a+c+n'!$Q70="N",'1a+c+n'!H70,0))</f>
        <v>0</v>
      </c>
      <c r="I70" s="115"/>
      <c r="J70" s="115"/>
      <c r="K70" s="116">
        <f>IF($C$4="Neattiecināmās izmaksas",IF('1a+c+n'!$Q70="N",'1a+c+n'!K70,0))</f>
        <v>0</v>
      </c>
      <c r="L70" s="82">
        <f>IF($C$4="Neattiecināmās izmaksas",IF('1a+c+n'!$Q70="N",'1a+c+n'!L70,0))</f>
        <v>0</v>
      </c>
      <c r="M70" s="115">
        <f>IF($C$4="Neattiecināmās izmaksas",IF('1a+c+n'!$Q70="N",'1a+c+n'!M70,0))</f>
        <v>0</v>
      </c>
      <c r="N70" s="115">
        <f>IF($C$4="Neattiecināmās izmaksas",IF('1a+c+n'!$Q70="N",'1a+c+n'!N70,0))</f>
        <v>0</v>
      </c>
      <c r="O70" s="115">
        <f>IF($C$4="Neattiecināmās izmaksas",IF('1a+c+n'!$Q70="N",'1a+c+n'!O70,0))</f>
        <v>0</v>
      </c>
      <c r="P70" s="116">
        <f>IF($C$4="Neattiecināmās izmaksas",IF('1a+c+n'!$Q70="N",'1a+c+n'!P70,0))</f>
        <v>0</v>
      </c>
    </row>
    <row r="71" spans="1:16" x14ac:dyDescent="0.2">
      <c r="A71" s="51">
        <f>IF(P71=0,0,IF(COUNTBLANK(P71)=1,0,COUNTA($P$14:P71)))</f>
        <v>0</v>
      </c>
      <c r="B71" s="24">
        <f>IF($C$4="Neattiecināmās izmaksas",IF('1a+c+n'!$Q71="N",'1a+c+n'!B71,0))</f>
        <v>0</v>
      </c>
      <c r="C71" s="64">
        <f>IF($C$4="Neattiecināmās izmaksas",IF('1a+c+n'!$Q71="N",'1a+c+n'!C71,0))</f>
        <v>0</v>
      </c>
      <c r="D71" s="24">
        <f>IF($C$4="Neattiecināmās izmaksas",IF('1a+c+n'!$Q71="N",'1a+c+n'!D71,0))</f>
        <v>0</v>
      </c>
      <c r="E71" s="46"/>
      <c r="F71" s="65"/>
      <c r="G71" s="115"/>
      <c r="H71" s="115">
        <f>IF($C$4="Neattiecināmās izmaksas",IF('1a+c+n'!$Q71="N",'1a+c+n'!H71,0))</f>
        <v>0</v>
      </c>
      <c r="I71" s="115"/>
      <c r="J71" s="115"/>
      <c r="K71" s="116">
        <f>IF($C$4="Neattiecināmās izmaksas",IF('1a+c+n'!$Q71="N",'1a+c+n'!K71,0))</f>
        <v>0</v>
      </c>
      <c r="L71" s="82">
        <f>IF($C$4="Neattiecināmās izmaksas",IF('1a+c+n'!$Q71="N",'1a+c+n'!L71,0))</f>
        <v>0</v>
      </c>
      <c r="M71" s="115">
        <f>IF($C$4="Neattiecināmās izmaksas",IF('1a+c+n'!$Q71="N",'1a+c+n'!M71,0))</f>
        <v>0</v>
      </c>
      <c r="N71" s="115">
        <f>IF($C$4="Neattiecināmās izmaksas",IF('1a+c+n'!$Q71="N",'1a+c+n'!N71,0))</f>
        <v>0</v>
      </c>
      <c r="O71" s="115">
        <f>IF($C$4="Neattiecināmās izmaksas",IF('1a+c+n'!$Q71="N",'1a+c+n'!O71,0))</f>
        <v>0</v>
      </c>
      <c r="P71" s="116">
        <f>IF($C$4="Neattiecināmās izmaksas",IF('1a+c+n'!$Q71="N",'1a+c+n'!P71,0))</f>
        <v>0</v>
      </c>
    </row>
    <row r="72" spans="1:16" x14ac:dyDescent="0.2">
      <c r="A72" s="51">
        <f>IF(P72=0,0,IF(COUNTBLANK(P72)=1,0,COUNTA($P$14:P72)))</f>
        <v>0</v>
      </c>
      <c r="B72" s="24">
        <f>IF($C$4="Neattiecināmās izmaksas",IF('1a+c+n'!$Q72="N",'1a+c+n'!B72,0))</f>
        <v>0</v>
      </c>
      <c r="C72" s="64">
        <f>IF($C$4="Neattiecināmās izmaksas",IF('1a+c+n'!$Q72="N",'1a+c+n'!C72,0))</f>
        <v>0</v>
      </c>
      <c r="D72" s="24">
        <f>IF($C$4="Neattiecināmās izmaksas",IF('1a+c+n'!$Q72="N",'1a+c+n'!D72,0))</f>
        <v>0</v>
      </c>
      <c r="E72" s="46"/>
      <c r="F72" s="65"/>
      <c r="G72" s="115"/>
      <c r="H72" s="115">
        <f>IF($C$4="Neattiecināmās izmaksas",IF('1a+c+n'!$Q72="N",'1a+c+n'!H72,0))</f>
        <v>0</v>
      </c>
      <c r="I72" s="115"/>
      <c r="J72" s="115"/>
      <c r="K72" s="116">
        <f>IF($C$4="Neattiecināmās izmaksas",IF('1a+c+n'!$Q72="N",'1a+c+n'!K72,0))</f>
        <v>0</v>
      </c>
      <c r="L72" s="82">
        <f>IF($C$4="Neattiecināmās izmaksas",IF('1a+c+n'!$Q72="N",'1a+c+n'!L72,0))</f>
        <v>0</v>
      </c>
      <c r="M72" s="115">
        <f>IF($C$4="Neattiecināmās izmaksas",IF('1a+c+n'!$Q72="N",'1a+c+n'!M72,0))</f>
        <v>0</v>
      </c>
      <c r="N72" s="115">
        <f>IF($C$4="Neattiecināmās izmaksas",IF('1a+c+n'!$Q72="N",'1a+c+n'!N72,0))</f>
        <v>0</v>
      </c>
      <c r="O72" s="115">
        <f>IF($C$4="Neattiecināmās izmaksas",IF('1a+c+n'!$Q72="N",'1a+c+n'!O72,0))</f>
        <v>0</v>
      </c>
      <c r="P72" s="116">
        <f>IF($C$4="Neattiecināmās izmaksas",IF('1a+c+n'!$Q72="N",'1a+c+n'!P72,0))</f>
        <v>0</v>
      </c>
    </row>
    <row r="73" spans="1:16" x14ac:dyDescent="0.2">
      <c r="A73" s="51">
        <f>IF(P73=0,0,IF(COUNTBLANK(P73)=1,0,COUNTA($P$14:P73)))</f>
        <v>0</v>
      </c>
      <c r="B73" s="24">
        <f>IF($C$4="Neattiecināmās izmaksas",IF('1a+c+n'!$Q73="N",'1a+c+n'!B73,0))</f>
        <v>0</v>
      </c>
      <c r="C73" s="64">
        <f>IF($C$4="Neattiecināmās izmaksas",IF('1a+c+n'!$Q73="N",'1a+c+n'!C73,0))</f>
        <v>0</v>
      </c>
      <c r="D73" s="24">
        <f>IF($C$4="Neattiecināmās izmaksas",IF('1a+c+n'!$Q73="N",'1a+c+n'!D73,0))</f>
        <v>0</v>
      </c>
      <c r="E73" s="46"/>
      <c r="F73" s="65"/>
      <c r="G73" s="115"/>
      <c r="H73" s="115">
        <f>IF($C$4="Neattiecināmās izmaksas",IF('1a+c+n'!$Q73="N",'1a+c+n'!H73,0))</f>
        <v>0</v>
      </c>
      <c r="I73" s="115"/>
      <c r="J73" s="115"/>
      <c r="K73" s="116">
        <f>IF($C$4="Neattiecināmās izmaksas",IF('1a+c+n'!$Q73="N",'1a+c+n'!K73,0))</f>
        <v>0</v>
      </c>
      <c r="L73" s="82">
        <f>IF($C$4="Neattiecināmās izmaksas",IF('1a+c+n'!$Q73="N",'1a+c+n'!L73,0))</f>
        <v>0</v>
      </c>
      <c r="M73" s="115">
        <f>IF($C$4="Neattiecināmās izmaksas",IF('1a+c+n'!$Q73="N",'1a+c+n'!M73,0))</f>
        <v>0</v>
      </c>
      <c r="N73" s="115">
        <f>IF($C$4="Neattiecināmās izmaksas",IF('1a+c+n'!$Q73="N",'1a+c+n'!N73,0))</f>
        <v>0</v>
      </c>
      <c r="O73" s="115">
        <f>IF($C$4="Neattiecināmās izmaksas",IF('1a+c+n'!$Q73="N",'1a+c+n'!O73,0))</f>
        <v>0</v>
      </c>
      <c r="P73" s="116">
        <f>IF($C$4="Neattiecināmās izmaksas",IF('1a+c+n'!$Q73="N",'1a+c+n'!P73,0))</f>
        <v>0</v>
      </c>
    </row>
    <row r="74" spans="1:16" x14ac:dyDescent="0.2">
      <c r="A74" s="51">
        <f>IF(P74=0,0,IF(COUNTBLANK(P74)=1,0,COUNTA($P$14:P74)))</f>
        <v>0</v>
      </c>
      <c r="B74" s="24">
        <f>IF($C$4="Neattiecināmās izmaksas",IF('1a+c+n'!$Q74="N",'1a+c+n'!B74,0))</f>
        <v>0</v>
      </c>
      <c r="C74" s="64">
        <f>IF($C$4="Neattiecināmās izmaksas",IF('1a+c+n'!$Q74="N",'1a+c+n'!C74,0))</f>
        <v>0</v>
      </c>
      <c r="D74" s="24">
        <f>IF($C$4="Neattiecināmās izmaksas",IF('1a+c+n'!$Q74="N",'1a+c+n'!D74,0))</f>
        <v>0</v>
      </c>
      <c r="E74" s="46"/>
      <c r="F74" s="65"/>
      <c r="G74" s="115"/>
      <c r="H74" s="115">
        <f>IF($C$4="Neattiecināmās izmaksas",IF('1a+c+n'!$Q74="N",'1a+c+n'!H74,0))</f>
        <v>0</v>
      </c>
      <c r="I74" s="115"/>
      <c r="J74" s="115"/>
      <c r="K74" s="116">
        <f>IF($C$4="Neattiecināmās izmaksas",IF('1a+c+n'!$Q74="N",'1a+c+n'!K74,0))</f>
        <v>0</v>
      </c>
      <c r="L74" s="82">
        <f>IF($C$4="Neattiecināmās izmaksas",IF('1a+c+n'!$Q74="N",'1a+c+n'!L74,0))</f>
        <v>0</v>
      </c>
      <c r="M74" s="115">
        <f>IF($C$4="Neattiecināmās izmaksas",IF('1a+c+n'!$Q74="N",'1a+c+n'!M74,0))</f>
        <v>0</v>
      </c>
      <c r="N74" s="115">
        <f>IF($C$4="Neattiecināmās izmaksas",IF('1a+c+n'!$Q74="N",'1a+c+n'!N74,0))</f>
        <v>0</v>
      </c>
      <c r="O74" s="115">
        <f>IF($C$4="Neattiecināmās izmaksas",IF('1a+c+n'!$Q74="N",'1a+c+n'!O74,0))</f>
        <v>0</v>
      </c>
      <c r="P74" s="116">
        <f>IF($C$4="Neattiecināmās izmaksas",IF('1a+c+n'!$Q74="N",'1a+c+n'!P74,0))</f>
        <v>0</v>
      </c>
    </row>
    <row r="75" spans="1:16" x14ac:dyDescent="0.2">
      <c r="A75" s="51">
        <f>IF(P75=0,0,IF(COUNTBLANK(P75)=1,0,COUNTA($P$14:P75)))</f>
        <v>0</v>
      </c>
      <c r="B75" s="24">
        <f>IF($C$4="Neattiecināmās izmaksas",IF('1a+c+n'!$Q75="N",'1a+c+n'!B75,0))</f>
        <v>0</v>
      </c>
      <c r="C75" s="64">
        <f>IF($C$4="Neattiecināmās izmaksas",IF('1a+c+n'!$Q75="N",'1a+c+n'!C75,0))</f>
        <v>0</v>
      </c>
      <c r="D75" s="24">
        <f>IF($C$4="Neattiecināmās izmaksas",IF('1a+c+n'!$Q75="N",'1a+c+n'!D75,0))</f>
        <v>0</v>
      </c>
      <c r="E75" s="46"/>
      <c r="F75" s="65"/>
      <c r="G75" s="115"/>
      <c r="H75" s="115">
        <f>IF($C$4="Neattiecināmās izmaksas",IF('1a+c+n'!$Q75="N",'1a+c+n'!H75,0))</f>
        <v>0</v>
      </c>
      <c r="I75" s="115"/>
      <c r="J75" s="115"/>
      <c r="K75" s="116">
        <f>IF($C$4="Neattiecināmās izmaksas",IF('1a+c+n'!$Q75="N",'1a+c+n'!K75,0))</f>
        <v>0</v>
      </c>
      <c r="L75" s="82">
        <f>IF($C$4="Neattiecināmās izmaksas",IF('1a+c+n'!$Q75="N",'1a+c+n'!L75,0))</f>
        <v>0</v>
      </c>
      <c r="M75" s="115">
        <f>IF($C$4="Neattiecināmās izmaksas",IF('1a+c+n'!$Q75="N",'1a+c+n'!M75,0))</f>
        <v>0</v>
      </c>
      <c r="N75" s="115">
        <f>IF($C$4="Neattiecināmās izmaksas",IF('1a+c+n'!$Q75="N",'1a+c+n'!N75,0))</f>
        <v>0</v>
      </c>
      <c r="O75" s="115">
        <f>IF($C$4="Neattiecināmās izmaksas",IF('1a+c+n'!$Q75="N",'1a+c+n'!O75,0))</f>
        <v>0</v>
      </c>
      <c r="P75" s="116">
        <f>IF($C$4="Neattiecināmās izmaksas",IF('1a+c+n'!$Q75="N",'1a+c+n'!P75,0))</f>
        <v>0</v>
      </c>
    </row>
    <row r="76" spans="1:16" x14ac:dyDescent="0.2">
      <c r="A76" s="51">
        <f>IF(P76=0,0,IF(COUNTBLANK(P76)=1,0,COUNTA($P$14:P76)))</f>
        <v>0</v>
      </c>
      <c r="B76" s="24">
        <f>IF($C$4="Neattiecināmās izmaksas",IF('1a+c+n'!$Q76="N",'1a+c+n'!B76,0))</f>
        <v>0</v>
      </c>
      <c r="C76" s="64">
        <f>IF($C$4="Neattiecināmās izmaksas",IF('1a+c+n'!$Q76="N",'1a+c+n'!C76,0))</f>
        <v>0</v>
      </c>
      <c r="D76" s="24">
        <f>IF($C$4="Neattiecināmās izmaksas",IF('1a+c+n'!$Q76="N",'1a+c+n'!D76,0))</f>
        <v>0</v>
      </c>
      <c r="E76" s="46"/>
      <c r="F76" s="65"/>
      <c r="G76" s="115"/>
      <c r="H76" s="115">
        <f>IF($C$4="Neattiecināmās izmaksas",IF('1a+c+n'!$Q76="N",'1a+c+n'!H76,0))</f>
        <v>0</v>
      </c>
      <c r="I76" s="115"/>
      <c r="J76" s="115"/>
      <c r="K76" s="116">
        <f>IF($C$4="Neattiecināmās izmaksas",IF('1a+c+n'!$Q76="N",'1a+c+n'!K76,0))</f>
        <v>0</v>
      </c>
      <c r="L76" s="82">
        <f>IF($C$4="Neattiecināmās izmaksas",IF('1a+c+n'!$Q76="N",'1a+c+n'!L76,0))</f>
        <v>0</v>
      </c>
      <c r="M76" s="115">
        <f>IF($C$4="Neattiecināmās izmaksas",IF('1a+c+n'!$Q76="N",'1a+c+n'!M76,0))</f>
        <v>0</v>
      </c>
      <c r="N76" s="115">
        <f>IF($C$4="Neattiecināmās izmaksas",IF('1a+c+n'!$Q76="N",'1a+c+n'!N76,0))</f>
        <v>0</v>
      </c>
      <c r="O76" s="115">
        <f>IF($C$4="Neattiecināmās izmaksas",IF('1a+c+n'!$Q76="N",'1a+c+n'!O76,0))</f>
        <v>0</v>
      </c>
      <c r="P76" s="116">
        <f>IF($C$4="Neattiecināmās izmaksas",IF('1a+c+n'!$Q76="N",'1a+c+n'!P76,0))</f>
        <v>0</v>
      </c>
    </row>
    <row r="77" spans="1:16" x14ac:dyDescent="0.2">
      <c r="A77" s="51">
        <f>IF(P77=0,0,IF(COUNTBLANK(P77)=1,0,COUNTA($P$14:P77)))</f>
        <v>0</v>
      </c>
      <c r="B77" s="24">
        <f>IF($C$4="Neattiecināmās izmaksas",IF('1a+c+n'!$Q77="N",'1a+c+n'!B77,0))</f>
        <v>0</v>
      </c>
      <c r="C77" s="64">
        <f>IF($C$4="Neattiecināmās izmaksas",IF('1a+c+n'!$Q77="N",'1a+c+n'!C77,0))</f>
        <v>0</v>
      </c>
      <c r="D77" s="24">
        <f>IF($C$4="Neattiecināmās izmaksas",IF('1a+c+n'!$Q77="N",'1a+c+n'!D77,0))</f>
        <v>0</v>
      </c>
      <c r="E77" s="46"/>
      <c r="F77" s="65"/>
      <c r="G77" s="115"/>
      <c r="H77" s="115">
        <f>IF($C$4="Neattiecināmās izmaksas",IF('1a+c+n'!$Q77="N",'1a+c+n'!H77,0))</f>
        <v>0</v>
      </c>
      <c r="I77" s="115"/>
      <c r="J77" s="115"/>
      <c r="K77" s="116">
        <f>IF($C$4="Neattiecināmās izmaksas",IF('1a+c+n'!$Q77="N",'1a+c+n'!K77,0))</f>
        <v>0</v>
      </c>
      <c r="L77" s="82">
        <f>IF($C$4="Neattiecināmās izmaksas",IF('1a+c+n'!$Q77="N",'1a+c+n'!L77,0))</f>
        <v>0</v>
      </c>
      <c r="M77" s="115">
        <f>IF($C$4="Neattiecināmās izmaksas",IF('1a+c+n'!$Q77="N",'1a+c+n'!M77,0))</f>
        <v>0</v>
      </c>
      <c r="N77" s="115">
        <f>IF($C$4="Neattiecināmās izmaksas",IF('1a+c+n'!$Q77="N",'1a+c+n'!N77,0))</f>
        <v>0</v>
      </c>
      <c r="O77" s="115">
        <f>IF($C$4="Neattiecināmās izmaksas",IF('1a+c+n'!$Q77="N",'1a+c+n'!O77,0))</f>
        <v>0</v>
      </c>
      <c r="P77" s="116">
        <f>IF($C$4="Neattiecināmās izmaksas",IF('1a+c+n'!$Q77="N",'1a+c+n'!P77,0))</f>
        <v>0</v>
      </c>
    </row>
    <row r="78" spans="1:16" x14ac:dyDescent="0.2">
      <c r="A78" s="51">
        <f>IF(P78=0,0,IF(COUNTBLANK(P78)=1,0,COUNTA($P$14:P78)))</f>
        <v>0</v>
      </c>
      <c r="B78" s="24">
        <f>IF($C$4="Neattiecināmās izmaksas",IF('1a+c+n'!$Q78="N",'1a+c+n'!B78,0))</f>
        <v>0</v>
      </c>
      <c r="C78" s="64">
        <f>IF($C$4="Neattiecināmās izmaksas",IF('1a+c+n'!$Q78="N",'1a+c+n'!C78,0))</f>
        <v>0</v>
      </c>
      <c r="D78" s="24">
        <f>IF($C$4="Neattiecināmās izmaksas",IF('1a+c+n'!$Q78="N",'1a+c+n'!D78,0))</f>
        <v>0</v>
      </c>
      <c r="E78" s="46"/>
      <c r="F78" s="65"/>
      <c r="G78" s="115"/>
      <c r="H78" s="115">
        <f>IF($C$4="Neattiecināmās izmaksas",IF('1a+c+n'!$Q78="N",'1a+c+n'!H78,0))</f>
        <v>0</v>
      </c>
      <c r="I78" s="115"/>
      <c r="J78" s="115"/>
      <c r="K78" s="116">
        <f>IF($C$4="Neattiecināmās izmaksas",IF('1a+c+n'!$Q78="N",'1a+c+n'!K78,0))</f>
        <v>0</v>
      </c>
      <c r="L78" s="82">
        <f>IF($C$4="Neattiecināmās izmaksas",IF('1a+c+n'!$Q78="N",'1a+c+n'!L78,0))</f>
        <v>0</v>
      </c>
      <c r="M78" s="115">
        <f>IF($C$4="Neattiecināmās izmaksas",IF('1a+c+n'!$Q78="N",'1a+c+n'!M78,0))</f>
        <v>0</v>
      </c>
      <c r="N78" s="115">
        <f>IF($C$4="Neattiecināmās izmaksas",IF('1a+c+n'!$Q78="N",'1a+c+n'!N78,0))</f>
        <v>0</v>
      </c>
      <c r="O78" s="115">
        <f>IF($C$4="Neattiecināmās izmaksas",IF('1a+c+n'!$Q78="N",'1a+c+n'!O78,0))</f>
        <v>0</v>
      </c>
      <c r="P78" s="116">
        <f>IF($C$4="Neattiecināmās izmaksas",IF('1a+c+n'!$Q78="N",'1a+c+n'!P78,0))</f>
        <v>0</v>
      </c>
    </row>
    <row r="79" spans="1:16" x14ac:dyDescent="0.2">
      <c r="A79" s="51">
        <f>IF(P79=0,0,IF(COUNTBLANK(P79)=1,0,COUNTA($P$14:P79)))</f>
        <v>0</v>
      </c>
      <c r="B79" s="24">
        <f>IF($C$4="Neattiecināmās izmaksas",IF('1a+c+n'!$Q79="N",'1a+c+n'!B79,0))</f>
        <v>0</v>
      </c>
      <c r="C79" s="64">
        <f>IF($C$4="Neattiecināmās izmaksas",IF('1a+c+n'!$Q79="N",'1a+c+n'!C79,0))</f>
        <v>0</v>
      </c>
      <c r="D79" s="24">
        <f>IF($C$4="Neattiecināmās izmaksas",IF('1a+c+n'!$Q79="N",'1a+c+n'!D79,0))</f>
        <v>0</v>
      </c>
      <c r="E79" s="46"/>
      <c r="F79" s="65"/>
      <c r="G79" s="115"/>
      <c r="H79" s="115">
        <f>IF($C$4="Neattiecināmās izmaksas",IF('1a+c+n'!$Q79="N",'1a+c+n'!H79,0))</f>
        <v>0</v>
      </c>
      <c r="I79" s="115"/>
      <c r="J79" s="115"/>
      <c r="K79" s="116">
        <f>IF($C$4="Neattiecināmās izmaksas",IF('1a+c+n'!$Q79="N",'1a+c+n'!K79,0))</f>
        <v>0</v>
      </c>
      <c r="L79" s="82">
        <f>IF($C$4="Neattiecināmās izmaksas",IF('1a+c+n'!$Q79="N",'1a+c+n'!L79,0))</f>
        <v>0</v>
      </c>
      <c r="M79" s="115">
        <f>IF($C$4="Neattiecināmās izmaksas",IF('1a+c+n'!$Q79="N",'1a+c+n'!M79,0))</f>
        <v>0</v>
      </c>
      <c r="N79" s="115">
        <f>IF($C$4="Neattiecināmās izmaksas",IF('1a+c+n'!$Q79="N",'1a+c+n'!N79,0))</f>
        <v>0</v>
      </c>
      <c r="O79" s="115">
        <f>IF($C$4="Neattiecināmās izmaksas",IF('1a+c+n'!$Q79="N",'1a+c+n'!O79,0))</f>
        <v>0</v>
      </c>
      <c r="P79" s="116">
        <f>IF($C$4="Neattiecināmās izmaksas",IF('1a+c+n'!$Q79="N",'1a+c+n'!P79,0))</f>
        <v>0</v>
      </c>
    </row>
    <row r="80" spans="1:16" x14ac:dyDescent="0.2">
      <c r="A80" s="51">
        <f>IF(P80=0,0,IF(COUNTBLANK(P80)=1,0,COUNTA($P$14:P80)))</f>
        <v>0</v>
      </c>
      <c r="B80" s="24">
        <f>IF($C$4="Neattiecināmās izmaksas",IF('1a+c+n'!$Q80="N",'1a+c+n'!B80,0))</f>
        <v>0</v>
      </c>
      <c r="C80" s="64">
        <f>IF($C$4="Neattiecināmās izmaksas",IF('1a+c+n'!$Q80="N",'1a+c+n'!C80,0))</f>
        <v>0</v>
      </c>
      <c r="D80" s="24">
        <f>IF($C$4="Neattiecināmās izmaksas",IF('1a+c+n'!$Q80="N",'1a+c+n'!D80,0))</f>
        <v>0</v>
      </c>
      <c r="E80" s="46"/>
      <c r="F80" s="65"/>
      <c r="G80" s="115"/>
      <c r="H80" s="115">
        <f>IF($C$4="Neattiecināmās izmaksas",IF('1a+c+n'!$Q80="N",'1a+c+n'!H80,0))</f>
        <v>0</v>
      </c>
      <c r="I80" s="115"/>
      <c r="J80" s="115"/>
      <c r="K80" s="116">
        <f>IF($C$4="Neattiecināmās izmaksas",IF('1a+c+n'!$Q80="N",'1a+c+n'!K80,0))</f>
        <v>0</v>
      </c>
      <c r="L80" s="82">
        <f>IF($C$4="Neattiecināmās izmaksas",IF('1a+c+n'!$Q80="N",'1a+c+n'!L80,0))</f>
        <v>0</v>
      </c>
      <c r="M80" s="115">
        <f>IF($C$4="Neattiecināmās izmaksas",IF('1a+c+n'!$Q80="N",'1a+c+n'!M80,0))</f>
        <v>0</v>
      </c>
      <c r="N80" s="115">
        <f>IF($C$4="Neattiecināmās izmaksas",IF('1a+c+n'!$Q80="N",'1a+c+n'!N80,0))</f>
        <v>0</v>
      </c>
      <c r="O80" s="115">
        <f>IF($C$4="Neattiecināmās izmaksas",IF('1a+c+n'!$Q80="N",'1a+c+n'!O80,0))</f>
        <v>0</v>
      </c>
      <c r="P80" s="116">
        <f>IF($C$4="Neattiecināmās izmaksas",IF('1a+c+n'!$Q80="N",'1a+c+n'!P80,0))</f>
        <v>0</v>
      </c>
    </row>
    <row r="81" spans="1:16" x14ac:dyDescent="0.2">
      <c r="A81" s="51">
        <f>IF(P81=0,0,IF(COUNTBLANK(P81)=1,0,COUNTA($P$14:P81)))</f>
        <v>0</v>
      </c>
      <c r="B81" s="24">
        <f>IF($C$4="Neattiecināmās izmaksas",IF('1a+c+n'!$Q81="N",'1a+c+n'!B81,0))</f>
        <v>0</v>
      </c>
      <c r="C81" s="64">
        <f>IF($C$4="Neattiecināmās izmaksas",IF('1a+c+n'!$Q81="N",'1a+c+n'!C81,0))</f>
        <v>0</v>
      </c>
      <c r="D81" s="24">
        <f>IF($C$4="Neattiecināmās izmaksas",IF('1a+c+n'!$Q81="N",'1a+c+n'!D81,0))</f>
        <v>0</v>
      </c>
      <c r="E81" s="46"/>
      <c r="F81" s="65"/>
      <c r="G81" s="115"/>
      <c r="H81" s="115">
        <f>IF($C$4="Neattiecināmās izmaksas",IF('1a+c+n'!$Q81="N",'1a+c+n'!H81,0))</f>
        <v>0</v>
      </c>
      <c r="I81" s="115"/>
      <c r="J81" s="115"/>
      <c r="K81" s="116">
        <f>IF($C$4="Neattiecināmās izmaksas",IF('1a+c+n'!$Q81="N",'1a+c+n'!K81,0))</f>
        <v>0</v>
      </c>
      <c r="L81" s="82">
        <f>IF($C$4="Neattiecināmās izmaksas",IF('1a+c+n'!$Q81="N",'1a+c+n'!L81,0))</f>
        <v>0</v>
      </c>
      <c r="M81" s="115">
        <f>IF($C$4="Neattiecināmās izmaksas",IF('1a+c+n'!$Q81="N",'1a+c+n'!M81,0))</f>
        <v>0</v>
      </c>
      <c r="N81" s="115">
        <f>IF($C$4="Neattiecināmās izmaksas",IF('1a+c+n'!$Q81="N",'1a+c+n'!N81,0))</f>
        <v>0</v>
      </c>
      <c r="O81" s="115">
        <f>IF($C$4="Neattiecināmās izmaksas",IF('1a+c+n'!$Q81="N",'1a+c+n'!O81,0))</f>
        <v>0</v>
      </c>
      <c r="P81" s="116">
        <f>IF($C$4="Neattiecināmās izmaksas",IF('1a+c+n'!$Q81="N",'1a+c+n'!P81,0))</f>
        <v>0</v>
      </c>
    </row>
    <row r="82" spans="1:16" x14ac:dyDescent="0.2">
      <c r="A82" s="51">
        <f>IF(P82=0,0,IF(COUNTBLANK(P82)=1,0,COUNTA($P$14:P82)))</f>
        <v>0</v>
      </c>
      <c r="B82" s="24">
        <f>IF($C$4="Neattiecināmās izmaksas",IF('1a+c+n'!$Q82="N",'1a+c+n'!B82,0))</f>
        <v>0</v>
      </c>
      <c r="C82" s="64">
        <f>IF($C$4="Neattiecināmās izmaksas",IF('1a+c+n'!$Q82="N",'1a+c+n'!C82,0))</f>
        <v>0</v>
      </c>
      <c r="D82" s="24">
        <f>IF($C$4="Neattiecināmās izmaksas",IF('1a+c+n'!$Q82="N",'1a+c+n'!D82,0))</f>
        <v>0</v>
      </c>
      <c r="E82" s="46"/>
      <c r="F82" s="65"/>
      <c r="G82" s="115"/>
      <c r="H82" s="115">
        <f>IF($C$4="Neattiecināmās izmaksas",IF('1a+c+n'!$Q82="N",'1a+c+n'!H82,0))</f>
        <v>0</v>
      </c>
      <c r="I82" s="115"/>
      <c r="J82" s="115"/>
      <c r="K82" s="116">
        <f>IF($C$4="Neattiecināmās izmaksas",IF('1a+c+n'!$Q82="N",'1a+c+n'!K82,0))</f>
        <v>0</v>
      </c>
      <c r="L82" s="82">
        <f>IF($C$4="Neattiecināmās izmaksas",IF('1a+c+n'!$Q82="N",'1a+c+n'!L82,0))</f>
        <v>0</v>
      </c>
      <c r="M82" s="115">
        <f>IF($C$4="Neattiecināmās izmaksas",IF('1a+c+n'!$Q82="N",'1a+c+n'!M82,0))</f>
        <v>0</v>
      </c>
      <c r="N82" s="115">
        <f>IF($C$4="Neattiecināmās izmaksas",IF('1a+c+n'!$Q82="N",'1a+c+n'!N82,0))</f>
        <v>0</v>
      </c>
      <c r="O82" s="115">
        <f>IF($C$4="Neattiecināmās izmaksas",IF('1a+c+n'!$Q82="N",'1a+c+n'!O82,0))</f>
        <v>0</v>
      </c>
      <c r="P82" s="116">
        <f>IF($C$4="Neattiecināmās izmaksas",IF('1a+c+n'!$Q82="N",'1a+c+n'!P82,0))</f>
        <v>0</v>
      </c>
    </row>
    <row r="83" spans="1:16" x14ac:dyDescent="0.2">
      <c r="A83" s="51">
        <f>IF(P83=0,0,IF(COUNTBLANK(P83)=1,0,COUNTA($P$14:P83)))</f>
        <v>0</v>
      </c>
      <c r="B83" s="24">
        <f>IF($C$4="Neattiecināmās izmaksas",IF('1a+c+n'!$Q83="N",'1a+c+n'!B83,0))</f>
        <v>0</v>
      </c>
      <c r="C83" s="64">
        <f>IF($C$4="Neattiecināmās izmaksas",IF('1a+c+n'!$Q83="N",'1a+c+n'!C83,0))</f>
        <v>0</v>
      </c>
      <c r="D83" s="24">
        <f>IF($C$4="Neattiecināmās izmaksas",IF('1a+c+n'!$Q83="N",'1a+c+n'!D83,0))</f>
        <v>0</v>
      </c>
      <c r="E83" s="46"/>
      <c r="F83" s="65"/>
      <c r="G83" s="115"/>
      <c r="H83" s="115">
        <f>IF($C$4="Neattiecināmās izmaksas",IF('1a+c+n'!$Q83="N",'1a+c+n'!H83,0))</f>
        <v>0</v>
      </c>
      <c r="I83" s="115"/>
      <c r="J83" s="115"/>
      <c r="K83" s="116">
        <f>IF($C$4="Neattiecināmās izmaksas",IF('1a+c+n'!$Q83="N",'1a+c+n'!K83,0))</f>
        <v>0</v>
      </c>
      <c r="L83" s="82">
        <f>IF($C$4="Neattiecināmās izmaksas",IF('1a+c+n'!$Q83="N",'1a+c+n'!L83,0))</f>
        <v>0</v>
      </c>
      <c r="M83" s="115">
        <f>IF($C$4="Neattiecināmās izmaksas",IF('1a+c+n'!$Q83="N",'1a+c+n'!M83,0))</f>
        <v>0</v>
      </c>
      <c r="N83" s="115">
        <f>IF($C$4="Neattiecināmās izmaksas",IF('1a+c+n'!$Q83="N",'1a+c+n'!N83,0))</f>
        <v>0</v>
      </c>
      <c r="O83" s="115">
        <f>IF($C$4="Neattiecināmās izmaksas",IF('1a+c+n'!$Q83="N",'1a+c+n'!O83,0))</f>
        <v>0</v>
      </c>
      <c r="P83" s="116">
        <f>IF($C$4="Neattiecināmās izmaksas",IF('1a+c+n'!$Q83="N",'1a+c+n'!P83,0))</f>
        <v>0</v>
      </c>
    </row>
    <row r="84" spans="1:16" x14ac:dyDescent="0.2">
      <c r="A84" s="51">
        <f>IF(P84=0,0,IF(COUNTBLANK(P84)=1,0,COUNTA($P$14:P84)))</f>
        <v>0</v>
      </c>
      <c r="B84" s="24">
        <f>IF($C$4="Neattiecināmās izmaksas",IF('1a+c+n'!$Q84="N",'1a+c+n'!B84,0))</f>
        <v>0</v>
      </c>
      <c r="C84" s="64">
        <f>IF($C$4="Neattiecināmās izmaksas",IF('1a+c+n'!$Q84="N",'1a+c+n'!C84,0))</f>
        <v>0</v>
      </c>
      <c r="D84" s="24">
        <f>IF($C$4="Neattiecināmās izmaksas",IF('1a+c+n'!$Q84="N",'1a+c+n'!D84,0))</f>
        <v>0</v>
      </c>
      <c r="E84" s="46"/>
      <c r="F84" s="65"/>
      <c r="G84" s="115"/>
      <c r="H84" s="115">
        <f>IF($C$4="Neattiecināmās izmaksas",IF('1a+c+n'!$Q84="N",'1a+c+n'!H84,0))</f>
        <v>0</v>
      </c>
      <c r="I84" s="115"/>
      <c r="J84" s="115"/>
      <c r="K84" s="116">
        <f>IF($C$4="Neattiecināmās izmaksas",IF('1a+c+n'!$Q84="N",'1a+c+n'!K84,0))</f>
        <v>0</v>
      </c>
      <c r="L84" s="82">
        <f>IF($C$4="Neattiecināmās izmaksas",IF('1a+c+n'!$Q84="N",'1a+c+n'!L84,0))</f>
        <v>0</v>
      </c>
      <c r="M84" s="115">
        <f>IF($C$4="Neattiecināmās izmaksas",IF('1a+c+n'!$Q84="N",'1a+c+n'!M84,0))</f>
        <v>0</v>
      </c>
      <c r="N84" s="115">
        <f>IF($C$4="Neattiecināmās izmaksas",IF('1a+c+n'!$Q84="N",'1a+c+n'!N84,0))</f>
        <v>0</v>
      </c>
      <c r="O84" s="115">
        <f>IF($C$4="Neattiecināmās izmaksas",IF('1a+c+n'!$Q84="N",'1a+c+n'!O84,0))</f>
        <v>0</v>
      </c>
      <c r="P84" s="116">
        <f>IF($C$4="Neattiecināmās izmaksas",IF('1a+c+n'!$Q84="N",'1a+c+n'!P84,0))</f>
        <v>0</v>
      </c>
    </row>
    <row r="85" spans="1:16" x14ac:dyDescent="0.2">
      <c r="A85" s="51">
        <f>IF(P85=0,0,IF(COUNTBLANK(P85)=1,0,COUNTA($P$14:P85)))</f>
        <v>0</v>
      </c>
      <c r="B85" s="24">
        <f>IF($C$4="Neattiecināmās izmaksas",IF('1a+c+n'!$Q85="N",'1a+c+n'!B85,0))</f>
        <v>0</v>
      </c>
      <c r="C85" s="64">
        <f>IF($C$4="Neattiecināmās izmaksas",IF('1a+c+n'!$Q85="N",'1a+c+n'!C85,0))</f>
        <v>0</v>
      </c>
      <c r="D85" s="24">
        <f>IF($C$4="Neattiecināmās izmaksas",IF('1a+c+n'!$Q85="N",'1a+c+n'!D85,0))</f>
        <v>0</v>
      </c>
      <c r="E85" s="46"/>
      <c r="F85" s="65"/>
      <c r="G85" s="115"/>
      <c r="H85" s="115">
        <f>IF($C$4="Neattiecināmās izmaksas",IF('1a+c+n'!$Q85="N",'1a+c+n'!H85,0))</f>
        <v>0</v>
      </c>
      <c r="I85" s="115"/>
      <c r="J85" s="115"/>
      <c r="K85" s="116">
        <f>IF($C$4="Neattiecināmās izmaksas",IF('1a+c+n'!$Q85="N",'1a+c+n'!K85,0))</f>
        <v>0</v>
      </c>
      <c r="L85" s="82">
        <f>IF($C$4="Neattiecināmās izmaksas",IF('1a+c+n'!$Q85="N",'1a+c+n'!L85,0))</f>
        <v>0</v>
      </c>
      <c r="M85" s="115">
        <f>IF($C$4="Neattiecināmās izmaksas",IF('1a+c+n'!$Q85="N",'1a+c+n'!M85,0))</f>
        <v>0</v>
      </c>
      <c r="N85" s="115">
        <f>IF($C$4="Neattiecināmās izmaksas",IF('1a+c+n'!$Q85="N",'1a+c+n'!N85,0))</f>
        <v>0</v>
      </c>
      <c r="O85" s="115">
        <f>IF($C$4="Neattiecināmās izmaksas",IF('1a+c+n'!$Q85="N",'1a+c+n'!O85,0))</f>
        <v>0</v>
      </c>
      <c r="P85" s="116">
        <f>IF($C$4="Neattiecināmās izmaksas",IF('1a+c+n'!$Q85="N",'1a+c+n'!P85,0))</f>
        <v>0</v>
      </c>
    </row>
    <row r="86" spans="1:16" x14ac:dyDescent="0.2">
      <c r="A86" s="51">
        <f>IF(P86=0,0,IF(COUNTBLANK(P86)=1,0,COUNTA($P$14:P86)))</f>
        <v>0</v>
      </c>
      <c r="B86" s="24">
        <f>IF($C$4="Neattiecināmās izmaksas",IF('1a+c+n'!$Q86="N",'1a+c+n'!B86,0))</f>
        <v>0</v>
      </c>
      <c r="C86" s="64">
        <f>IF($C$4="Neattiecināmās izmaksas",IF('1a+c+n'!$Q86="N",'1a+c+n'!C86,0))</f>
        <v>0</v>
      </c>
      <c r="D86" s="24">
        <f>IF($C$4="Neattiecināmās izmaksas",IF('1a+c+n'!$Q86="N",'1a+c+n'!D86,0))</f>
        <v>0</v>
      </c>
      <c r="E86" s="46"/>
      <c r="F86" s="65"/>
      <c r="G86" s="115"/>
      <c r="H86" s="115">
        <f>IF($C$4="Neattiecināmās izmaksas",IF('1a+c+n'!$Q86="N",'1a+c+n'!H86,0))</f>
        <v>0</v>
      </c>
      <c r="I86" s="115"/>
      <c r="J86" s="115"/>
      <c r="K86" s="116">
        <f>IF($C$4="Neattiecināmās izmaksas",IF('1a+c+n'!$Q86="N",'1a+c+n'!K86,0))</f>
        <v>0</v>
      </c>
      <c r="L86" s="82">
        <f>IF($C$4="Neattiecināmās izmaksas",IF('1a+c+n'!$Q86="N",'1a+c+n'!L86,0))</f>
        <v>0</v>
      </c>
      <c r="M86" s="115">
        <f>IF($C$4="Neattiecināmās izmaksas",IF('1a+c+n'!$Q86="N",'1a+c+n'!M86,0))</f>
        <v>0</v>
      </c>
      <c r="N86" s="115">
        <f>IF($C$4="Neattiecināmās izmaksas",IF('1a+c+n'!$Q86="N",'1a+c+n'!N86,0))</f>
        <v>0</v>
      </c>
      <c r="O86" s="115">
        <f>IF($C$4="Neattiecināmās izmaksas",IF('1a+c+n'!$Q86="N",'1a+c+n'!O86,0))</f>
        <v>0</v>
      </c>
      <c r="P86" s="116">
        <f>IF($C$4="Neattiecināmās izmaksas",IF('1a+c+n'!$Q86="N",'1a+c+n'!P86,0))</f>
        <v>0</v>
      </c>
    </row>
    <row r="87" spans="1:16" x14ac:dyDescent="0.2">
      <c r="A87" s="51">
        <f>IF(P87=0,0,IF(COUNTBLANK(P87)=1,0,COUNTA($P$14:P87)))</f>
        <v>0</v>
      </c>
      <c r="B87" s="24">
        <f>IF($C$4="Neattiecināmās izmaksas",IF('1a+c+n'!$Q87="N",'1a+c+n'!B87,0))</f>
        <v>0</v>
      </c>
      <c r="C87" s="64">
        <f>IF($C$4="Neattiecināmās izmaksas",IF('1a+c+n'!$Q87="N",'1a+c+n'!C87,0))</f>
        <v>0</v>
      </c>
      <c r="D87" s="24">
        <f>IF($C$4="Neattiecināmās izmaksas",IF('1a+c+n'!$Q87="N",'1a+c+n'!D87,0))</f>
        <v>0</v>
      </c>
      <c r="E87" s="46"/>
      <c r="F87" s="65"/>
      <c r="G87" s="115"/>
      <c r="H87" s="115">
        <f>IF($C$4="Neattiecināmās izmaksas",IF('1a+c+n'!$Q87="N",'1a+c+n'!H87,0))</f>
        <v>0</v>
      </c>
      <c r="I87" s="115"/>
      <c r="J87" s="115"/>
      <c r="K87" s="116">
        <f>IF($C$4="Neattiecināmās izmaksas",IF('1a+c+n'!$Q87="N",'1a+c+n'!K87,0))</f>
        <v>0</v>
      </c>
      <c r="L87" s="82">
        <f>IF($C$4="Neattiecināmās izmaksas",IF('1a+c+n'!$Q87="N",'1a+c+n'!L87,0))</f>
        <v>0</v>
      </c>
      <c r="M87" s="115">
        <f>IF($C$4="Neattiecināmās izmaksas",IF('1a+c+n'!$Q87="N",'1a+c+n'!M87,0))</f>
        <v>0</v>
      </c>
      <c r="N87" s="115">
        <f>IF($C$4="Neattiecināmās izmaksas",IF('1a+c+n'!$Q87="N",'1a+c+n'!N87,0))</f>
        <v>0</v>
      </c>
      <c r="O87" s="115">
        <f>IF($C$4="Neattiecināmās izmaksas",IF('1a+c+n'!$Q87="N",'1a+c+n'!O87,0))</f>
        <v>0</v>
      </c>
      <c r="P87" s="116">
        <f>IF($C$4="Neattiecināmās izmaksas",IF('1a+c+n'!$Q87="N",'1a+c+n'!P87,0))</f>
        <v>0</v>
      </c>
    </row>
    <row r="88" spans="1:16" x14ac:dyDescent="0.2">
      <c r="A88" s="51">
        <f>IF(P88=0,0,IF(COUNTBLANK(P88)=1,0,COUNTA($P$14:P88)))</f>
        <v>0</v>
      </c>
      <c r="B88" s="24">
        <f>IF($C$4="Neattiecināmās izmaksas",IF('1a+c+n'!$Q88="N",'1a+c+n'!B88,0))</f>
        <v>0</v>
      </c>
      <c r="C88" s="64">
        <f>IF($C$4="Neattiecināmās izmaksas",IF('1a+c+n'!$Q88="N",'1a+c+n'!C88,0))</f>
        <v>0</v>
      </c>
      <c r="D88" s="24">
        <f>IF($C$4="Neattiecināmās izmaksas",IF('1a+c+n'!$Q88="N",'1a+c+n'!D88,0))</f>
        <v>0</v>
      </c>
      <c r="E88" s="46"/>
      <c r="F88" s="65"/>
      <c r="G88" s="115"/>
      <c r="H88" s="115">
        <f>IF($C$4="Neattiecināmās izmaksas",IF('1a+c+n'!$Q88="N",'1a+c+n'!H88,0))</f>
        <v>0</v>
      </c>
      <c r="I88" s="115"/>
      <c r="J88" s="115"/>
      <c r="K88" s="116">
        <f>IF($C$4="Neattiecināmās izmaksas",IF('1a+c+n'!$Q88="N",'1a+c+n'!K88,0))</f>
        <v>0</v>
      </c>
      <c r="L88" s="82">
        <f>IF($C$4="Neattiecināmās izmaksas",IF('1a+c+n'!$Q88="N",'1a+c+n'!L88,0))</f>
        <v>0</v>
      </c>
      <c r="M88" s="115">
        <f>IF($C$4="Neattiecināmās izmaksas",IF('1a+c+n'!$Q88="N",'1a+c+n'!M88,0))</f>
        <v>0</v>
      </c>
      <c r="N88" s="115">
        <f>IF($C$4="Neattiecināmās izmaksas",IF('1a+c+n'!$Q88="N",'1a+c+n'!N88,0))</f>
        <v>0</v>
      </c>
      <c r="O88" s="115">
        <f>IF($C$4="Neattiecināmās izmaksas",IF('1a+c+n'!$Q88="N",'1a+c+n'!O88,0))</f>
        <v>0</v>
      </c>
      <c r="P88" s="116">
        <f>IF($C$4="Neattiecināmās izmaksas",IF('1a+c+n'!$Q88="N",'1a+c+n'!P88,0))</f>
        <v>0</v>
      </c>
    </row>
    <row r="89" spans="1:16" x14ac:dyDescent="0.2">
      <c r="A89" s="51">
        <f>IF(P89=0,0,IF(COUNTBLANK(P89)=1,0,COUNTA($P$14:P89)))</f>
        <v>0</v>
      </c>
      <c r="B89" s="24">
        <f>IF($C$4="Neattiecināmās izmaksas",IF('1a+c+n'!$Q89="N",'1a+c+n'!B89,0))</f>
        <v>0</v>
      </c>
      <c r="C89" s="64">
        <f>IF($C$4="Neattiecināmās izmaksas",IF('1a+c+n'!$Q89="N",'1a+c+n'!C89,0))</f>
        <v>0</v>
      </c>
      <c r="D89" s="24">
        <f>IF($C$4="Neattiecināmās izmaksas",IF('1a+c+n'!$Q89="N",'1a+c+n'!D89,0))</f>
        <v>0</v>
      </c>
      <c r="E89" s="46"/>
      <c r="F89" s="65"/>
      <c r="G89" s="115"/>
      <c r="H89" s="115">
        <f>IF($C$4="Neattiecināmās izmaksas",IF('1a+c+n'!$Q89="N",'1a+c+n'!H89,0))</f>
        <v>0</v>
      </c>
      <c r="I89" s="115"/>
      <c r="J89" s="115"/>
      <c r="K89" s="116">
        <f>IF($C$4="Neattiecināmās izmaksas",IF('1a+c+n'!$Q89="N",'1a+c+n'!K89,0))</f>
        <v>0</v>
      </c>
      <c r="L89" s="82">
        <f>IF($C$4="Neattiecināmās izmaksas",IF('1a+c+n'!$Q89="N",'1a+c+n'!L89,0))</f>
        <v>0</v>
      </c>
      <c r="M89" s="115">
        <f>IF($C$4="Neattiecināmās izmaksas",IF('1a+c+n'!$Q89="N",'1a+c+n'!M89,0))</f>
        <v>0</v>
      </c>
      <c r="N89" s="115">
        <f>IF($C$4="Neattiecināmās izmaksas",IF('1a+c+n'!$Q89="N",'1a+c+n'!N89,0))</f>
        <v>0</v>
      </c>
      <c r="O89" s="115">
        <f>IF($C$4="Neattiecināmās izmaksas",IF('1a+c+n'!$Q89="N",'1a+c+n'!O89,0))</f>
        <v>0</v>
      </c>
      <c r="P89" s="116">
        <f>IF($C$4="Neattiecināmās izmaksas",IF('1a+c+n'!$Q89="N",'1a+c+n'!P89,0))</f>
        <v>0</v>
      </c>
    </row>
    <row r="90" spans="1:16" x14ac:dyDescent="0.2">
      <c r="A90" s="51">
        <f>IF(P90=0,0,IF(COUNTBLANK(P90)=1,0,COUNTA($P$14:P90)))</f>
        <v>0</v>
      </c>
      <c r="B90" s="24">
        <f>IF($C$4="Neattiecināmās izmaksas",IF('1a+c+n'!$Q90="N",'1a+c+n'!B90,0))</f>
        <v>0</v>
      </c>
      <c r="C90" s="64">
        <f>IF($C$4="Neattiecināmās izmaksas",IF('1a+c+n'!$Q90="N",'1a+c+n'!C90,0))</f>
        <v>0</v>
      </c>
      <c r="D90" s="24">
        <f>IF($C$4="Neattiecināmās izmaksas",IF('1a+c+n'!$Q90="N",'1a+c+n'!D90,0))</f>
        <v>0</v>
      </c>
      <c r="E90" s="46"/>
      <c r="F90" s="65"/>
      <c r="G90" s="115"/>
      <c r="H90" s="115">
        <f>IF($C$4="Neattiecināmās izmaksas",IF('1a+c+n'!$Q90="N",'1a+c+n'!H90,0))</f>
        <v>0</v>
      </c>
      <c r="I90" s="115"/>
      <c r="J90" s="115"/>
      <c r="K90" s="116">
        <f>IF($C$4="Neattiecināmās izmaksas",IF('1a+c+n'!$Q90="N",'1a+c+n'!K90,0))</f>
        <v>0</v>
      </c>
      <c r="L90" s="82">
        <f>IF($C$4="Neattiecināmās izmaksas",IF('1a+c+n'!$Q90="N",'1a+c+n'!L90,0))</f>
        <v>0</v>
      </c>
      <c r="M90" s="115">
        <f>IF($C$4="Neattiecināmās izmaksas",IF('1a+c+n'!$Q90="N",'1a+c+n'!M90,0))</f>
        <v>0</v>
      </c>
      <c r="N90" s="115">
        <f>IF($C$4="Neattiecināmās izmaksas",IF('1a+c+n'!$Q90="N",'1a+c+n'!N90,0))</f>
        <v>0</v>
      </c>
      <c r="O90" s="115">
        <f>IF($C$4="Neattiecināmās izmaksas",IF('1a+c+n'!$Q90="N",'1a+c+n'!O90,0))</f>
        <v>0</v>
      </c>
      <c r="P90" s="116">
        <f>IF($C$4="Neattiecināmās izmaksas",IF('1a+c+n'!$Q90="N",'1a+c+n'!P90,0))</f>
        <v>0</v>
      </c>
    </row>
    <row r="91" spans="1:16" x14ac:dyDescent="0.2">
      <c r="A91" s="51">
        <f>IF(P91=0,0,IF(COUNTBLANK(P91)=1,0,COUNTA($P$14:P91)))</f>
        <v>0</v>
      </c>
      <c r="B91" s="24">
        <f>IF($C$4="Neattiecināmās izmaksas",IF('1a+c+n'!$Q91="N",'1a+c+n'!B91,0))</f>
        <v>0</v>
      </c>
      <c r="C91" s="64">
        <f>IF($C$4="Neattiecināmās izmaksas",IF('1a+c+n'!$Q91="N",'1a+c+n'!C91,0))</f>
        <v>0</v>
      </c>
      <c r="D91" s="24">
        <f>IF($C$4="Neattiecināmās izmaksas",IF('1a+c+n'!$Q91="N",'1a+c+n'!D91,0))</f>
        <v>0</v>
      </c>
      <c r="E91" s="46"/>
      <c r="F91" s="65"/>
      <c r="G91" s="115"/>
      <c r="H91" s="115">
        <f>IF($C$4="Neattiecināmās izmaksas",IF('1a+c+n'!$Q91="N",'1a+c+n'!H91,0))</f>
        <v>0</v>
      </c>
      <c r="I91" s="115"/>
      <c r="J91" s="115"/>
      <c r="K91" s="116">
        <f>IF($C$4="Neattiecināmās izmaksas",IF('1a+c+n'!$Q91="N",'1a+c+n'!K91,0))</f>
        <v>0</v>
      </c>
      <c r="L91" s="82">
        <f>IF($C$4="Neattiecināmās izmaksas",IF('1a+c+n'!$Q91="N",'1a+c+n'!L91,0))</f>
        <v>0</v>
      </c>
      <c r="M91" s="115">
        <f>IF($C$4="Neattiecināmās izmaksas",IF('1a+c+n'!$Q91="N",'1a+c+n'!M91,0))</f>
        <v>0</v>
      </c>
      <c r="N91" s="115">
        <f>IF($C$4="Neattiecināmās izmaksas",IF('1a+c+n'!$Q91="N",'1a+c+n'!N91,0))</f>
        <v>0</v>
      </c>
      <c r="O91" s="115">
        <f>IF($C$4="Neattiecināmās izmaksas",IF('1a+c+n'!$Q91="N",'1a+c+n'!O91,0))</f>
        <v>0</v>
      </c>
      <c r="P91" s="116">
        <f>IF($C$4="Neattiecināmās izmaksas",IF('1a+c+n'!$Q91="N",'1a+c+n'!P91,0))</f>
        <v>0</v>
      </c>
    </row>
    <row r="92" spans="1:16" x14ac:dyDescent="0.2">
      <c r="A92" s="51">
        <f>IF(P92=0,0,IF(COUNTBLANK(P92)=1,0,COUNTA($P$14:P92)))</f>
        <v>0</v>
      </c>
      <c r="B92" s="24">
        <f>IF($C$4="Neattiecināmās izmaksas",IF('1a+c+n'!$Q92="N",'1a+c+n'!B92,0))</f>
        <v>0</v>
      </c>
      <c r="C92" s="64">
        <f>IF($C$4="Neattiecināmās izmaksas",IF('1a+c+n'!$Q92="N",'1a+c+n'!C92,0))</f>
        <v>0</v>
      </c>
      <c r="D92" s="24">
        <f>IF($C$4="Neattiecināmās izmaksas",IF('1a+c+n'!$Q92="N",'1a+c+n'!D92,0))</f>
        <v>0</v>
      </c>
      <c r="E92" s="46"/>
      <c r="F92" s="65"/>
      <c r="G92" s="115"/>
      <c r="H92" s="115">
        <f>IF($C$4="Neattiecināmās izmaksas",IF('1a+c+n'!$Q92="N",'1a+c+n'!H92,0))</f>
        <v>0</v>
      </c>
      <c r="I92" s="115"/>
      <c r="J92" s="115"/>
      <c r="K92" s="116">
        <f>IF($C$4="Neattiecināmās izmaksas",IF('1a+c+n'!$Q92="N",'1a+c+n'!K92,0))</f>
        <v>0</v>
      </c>
      <c r="L92" s="82">
        <f>IF($C$4="Neattiecināmās izmaksas",IF('1a+c+n'!$Q92="N",'1a+c+n'!L92,0))</f>
        <v>0</v>
      </c>
      <c r="M92" s="115">
        <f>IF($C$4="Neattiecināmās izmaksas",IF('1a+c+n'!$Q92="N",'1a+c+n'!M92,0))</f>
        <v>0</v>
      </c>
      <c r="N92" s="115">
        <f>IF($C$4="Neattiecināmās izmaksas",IF('1a+c+n'!$Q92="N",'1a+c+n'!N92,0))</f>
        <v>0</v>
      </c>
      <c r="O92" s="115">
        <f>IF($C$4="Neattiecināmās izmaksas",IF('1a+c+n'!$Q92="N",'1a+c+n'!O92,0))</f>
        <v>0</v>
      </c>
      <c r="P92" s="116">
        <f>IF($C$4="Neattiecināmās izmaksas",IF('1a+c+n'!$Q92="N",'1a+c+n'!P92,0))</f>
        <v>0</v>
      </c>
    </row>
    <row r="93" spans="1:16" x14ac:dyDescent="0.2">
      <c r="A93" s="51">
        <f>IF(P93=0,0,IF(COUNTBLANK(P93)=1,0,COUNTA($P$14:P93)))</f>
        <v>0</v>
      </c>
      <c r="B93" s="24">
        <f>IF($C$4="Neattiecināmās izmaksas",IF('1a+c+n'!$Q93="N",'1a+c+n'!B93,0))</f>
        <v>0</v>
      </c>
      <c r="C93" s="64">
        <f>IF($C$4="Neattiecināmās izmaksas",IF('1a+c+n'!$Q93="N",'1a+c+n'!C93,0))</f>
        <v>0</v>
      </c>
      <c r="D93" s="24">
        <f>IF($C$4="Neattiecināmās izmaksas",IF('1a+c+n'!$Q93="N",'1a+c+n'!D93,0))</f>
        <v>0</v>
      </c>
      <c r="E93" s="46"/>
      <c r="F93" s="65"/>
      <c r="G93" s="115"/>
      <c r="H93" s="115">
        <f>IF($C$4="Neattiecināmās izmaksas",IF('1a+c+n'!$Q93="N",'1a+c+n'!H93,0))</f>
        <v>0</v>
      </c>
      <c r="I93" s="115"/>
      <c r="J93" s="115"/>
      <c r="K93" s="116">
        <f>IF($C$4="Neattiecināmās izmaksas",IF('1a+c+n'!$Q93="N",'1a+c+n'!K93,0))</f>
        <v>0</v>
      </c>
      <c r="L93" s="82">
        <f>IF($C$4="Neattiecināmās izmaksas",IF('1a+c+n'!$Q93="N",'1a+c+n'!L93,0))</f>
        <v>0</v>
      </c>
      <c r="M93" s="115">
        <f>IF($C$4="Neattiecināmās izmaksas",IF('1a+c+n'!$Q93="N",'1a+c+n'!M93,0))</f>
        <v>0</v>
      </c>
      <c r="N93" s="115">
        <f>IF($C$4="Neattiecināmās izmaksas",IF('1a+c+n'!$Q93="N",'1a+c+n'!N93,0))</f>
        <v>0</v>
      </c>
      <c r="O93" s="115">
        <f>IF($C$4="Neattiecināmās izmaksas",IF('1a+c+n'!$Q93="N",'1a+c+n'!O93,0))</f>
        <v>0</v>
      </c>
      <c r="P93" s="116">
        <f>IF($C$4="Neattiecināmās izmaksas",IF('1a+c+n'!$Q93="N",'1a+c+n'!P93,0))</f>
        <v>0</v>
      </c>
    </row>
    <row r="94" spans="1:16" x14ac:dyDescent="0.2">
      <c r="A94" s="51">
        <f>IF(P94=0,0,IF(COUNTBLANK(P94)=1,0,COUNTA($P$14:P94)))</f>
        <v>0</v>
      </c>
      <c r="B94" s="24">
        <f>IF($C$4="Neattiecināmās izmaksas",IF('1a+c+n'!$Q94="N",'1a+c+n'!B94,0))</f>
        <v>0</v>
      </c>
      <c r="C94" s="64">
        <f>IF($C$4="Neattiecināmās izmaksas",IF('1a+c+n'!$Q94="N",'1a+c+n'!C94,0))</f>
        <v>0</v>
      </c>
      <c r="D94" s="24">
        <f>IF($C$4="Neattiecināmās izmaksas",IF('1a+c+n'!$Q94="N",'1a+c+n'!D94,0))</f>
        <v>0</v>
      </c>
      <c r="E94" s="46"/>
      <c r="F94" s="65"/>
      <c r="G94" s="115"/>
      <c r="H94" s="115">
        <f>IF($C$4="Neattiecināmās izmaksas",IF('1a+c+n'!$Q94="N",'1a+c+n'!H94,0))</f>
        <v>0</v>
      </c>
      <c r="I94" s="115"/>
      <c r="J94" s="115"/>
      <c r="K94" s="116">
        <f>IF($C$4="Neattiecināmās izmaksas",IF('1a+c+n'!$Q94="N",'1a+c+n'!K94,0))</f>
        <v>0</v>
      </c>
      <c r="L94" s="82">
        <f>IF($C$4="Neattiecināmās izmaksas",IF('1a+c+n'!$Q94="N",'1a+c+n'!L94,0))</f>
        <v>0</v>
      </c>
      <c r="M94" s="115">
        <f>IF($C$4="Neattiecināmās izmaksas",IF('1a+c+n'!$Q94="N",'1a+c+n'!M94,0))</f>
        <v>0</v>
      </c>
      <c r="N94" s="115">
        <f>IF($C$4="Neattiecināmās izmaksas",IF('1a+c+n'!$Q94="N",'1a+c+n'!N94,0))</f>
        <v>0</v>
      </c>
      <c r="O94" s="115">
        <f>IF($C$4="Neattiecināmās izmaksas",IF('1a+c+n'!$Q94="N",'1a+c+n'!O94,0))</f>
        <v>0</v>
      </c>
      <c r="P94" s="116">
        <f>IF($C$4="Neattiecināmās izmaksas",IF('1a+c+n'!$Q94="N",'1a+c+n'!P94,0))</f>
        <v>0</v>
      </c>
    </row>
    <row r="95" spans="1:16" x14ac:dyDescent="0.2">
      <c r="A95" s="51">
        <f>IF(P95=0,0,IF(COUNTBLANK(P95)=1,0,COUNTA($P$14:P95)))</f>
        <v>0</v>
      </c>
      <c r="B95" s="24">
        <f>IF($C$4="Neattiecināmās izmaksas",IF('1a+c+n'!$Q95="N",'1a+c+n'!B95,0))</f>
        <v>0</v>
      </c>
      <c r="C95" s="64">
        <f>IF($C$4="Neattiecināmās izmaksas",IF('1a+c+n'!$Q95="N",'1a+c+n'!C95,0))</f>
        <v>0</v>
      </c>
      <c r="D95" s="24">
        <f>IF($C$4="Neattiecināmās izmaksas",IF('1a+c+n'!$Q95="N",'1a+c+n'!D95,0))</f>
        <v>0</v>
      </c>
      <c r="E95" s="46"/>
      <c r="F95" s="65"/>
      <c r="G95" s="115"/>
      <c r="H95" s="115">
        <f>IF($C$4="Neattiecināmās izmaksas",IF('1a+c+n'!$Q95="N",'1a+c+n'!H95,0))</f>
        <v>0</v>
      </c>
      <c r="I95" s="115"/>
      <c r="J95" s="115"/>
      <c r="K95" s="116">
        <f>IF($C$4="Neattiecināmās izmaksas",IF('1a+c+n'!$Q95="N",'1a+c+n'!K95,0))</f>
        <v>0</v>
      </c>
      <c r="L95" s="82">
        <f>IF($C$4="Neattiecināmās izmaksas",IF('1a+c+n'!$Q95="N",'1a+c+n'!L95,0))</f>
        <v>0</v>
      </c>
      <c r="M95" s="115">
        <f>IF($C$4="Neattiecināmās izmaksas",IF('1a+c+n'!$Q95="N",'1a+c+n'!M95,0))</f>
        <v>0</v>
      </c>
      <c r="N95" s="115">
        <f>IF($C$4="Neattiecināmās izmaksas",IF('1a+c+n'!$Q95="N",'1a+c+n'!N95,0))</f>
        <v>0</v>
      </c>
      <c r="O95" s="115">
        <f>IF($C$4="Neattiecināmās izmaksas",IF('1a+c+n'!$Q95="N",'1a+c+n'!O95,0))</f>
        <v>0</v>
      </c>
      <c r="P95" s="116">
        <f>IF($C$4="Neattiecināmās izmaksas",IF('1a+c+n'!$Q95="N",'1a+c+n'!P95,0))</f>
        <v>0</v>
      </c>
    </row>
    <row r="96" spans="1:16" x14ac:dyDescent="0.2">
      <c r="A96" s="51">
        <f>IF(P96=0,0,IF(COUNTBLANK(P96)=1,0,COUNTA($P$14:P96)))</f>
        <v>0</v>
      </c>
      <c r="B96" s="24">
        <f>IF($C$4="Neattiecināmās izmaksas",IF('1a+c+n'!$Q96="N",'1a+c+n'!B96,0))</f>
        <v>0</v>
      </c>
      <c r="C96" s="64">
        <f>IF($C$4="Neattiecināmās izmaksas",IF('1a+c+n'!$Q96="N",'1a+c+n'!C96,0))</f>
        <v>0</v>
      </c>
      <c r="D96" s="24">
        <f>IF($C$4="Neattiecināmās izmaksas",IF('1a+c+n'!$Q96="N",'1a+c+n'!D96,0))</f>
        <v>0</v>
      </c>
      <c r="E96" s="46"/>
      <c r="F96" s="65"/>
      <c r="G96" s="115"/>
      <c r="H96" s="115">
        <f>IF($C$4="Neattiecināmās izmaksas",IF('1a+c+n'!$Q96="N",'1a+c+n'!H96,0))</f>
        <v>0</v>
      </c>
      <c r="I96" s="115"/>
      <c r="J96" s="115"/>
      <c r="K96" s="116">
        <f>IF($C$4="Neattiecināmās izmaksas",IF('1a+c+n'!$Q96="N",'1a+c+n'!K96,0))</f>
        <v>0</v>
      </c>
      <c r="L96" s="82">
        <f>IF($C$4="Neattiecināmās izmaksas",IF('1a+c+n'!$Q96="N",'1a+c+n'!L96,0))</f>
        <v>0</v>
      </c>
      <c r="M96" s="115">
        <f>IF($C$4="Neattiecināmās izmaksas",IF('1a+c+n'!$Q96="N",'1a+c+n'!M96,0))</f>
        <v>0</v>
      </c>
      <c r="N96" s="115">
        <f>IF($C$4="Neattiecināmās izmaksas",IF('1a+c+n'!$Q96="N",'1a+c+n'!N96,0))</f>
        <v>0</v>
      </c>
      <c r="O96" s="115">
        <f>IF($C$4="Neattiecināmās izmaksas",IF('1a+c+n'!$Q96="N",'1a+c+n'!O96,0))</f>
        <v>0</v>
      </c>
      <c r="P96" s="116">
        <f>IF($C$4="Neattiecināmās izmaksas",IF('1a+c+n'!$Q96="N",'1a+c+n'!P96,0))</f>
        <v>0</v>
      </c>
    </row>
    <row r="97" spans="1:16" x14ac:dyDescent="0.2">
      <c r="A97" s="51">
        <f>IF(P97=0,0,IF(COUNTBLANK(P97)=1,0,COUNTA($P$14:P97)))</f>
        <v>0</v>
      </c>
      <c r="B97" s="24">
        <f>IF($C$4="Neattiecināmās izmaksas",IF('1a+c+n'!$Q97="N",'1a+c+n'!B97,0))</f>
        <v>0</v>
      </c>
      <c r="C97" s="64">
        <f>IF($C$4="Neattiecināmās izmaksas",IF('1a+c+n'!$Q97="N",'1a+c+n'!C97,0))</f>
        <v>0</v>
      </c>
      <c r="D97" s="24">
        <f>IF($C$4="Neattiecināmās izmaksas",IF('1a+c+n'!$Q97="N",'1a+c+n'!D97,0))</f>
        <v>0</v>
      </c>
      <c r="E97" s="46"/>
      <c r="F97" s="65"/>
      <c r="G97" s="115"/>
      <c r="H97" s="115">
        <f>IF($C$4="Neattiecināmās izmaksas",IF('1a+c+n'!$Q97="N",'1a+c+n'!H97,0))</f>
        <v>0</v>
      </c>
      <c r="I97" s="115"/>
      <c r="J97" s="115"/>
      <c r="K97" s="116">
        <f>IF($C$4="Neattiecināmās izmaksas",IF('1a+c+n'!$Q97="N",'1a+c+n'!K97,0))</f>
        <v>0</v>
      </c>
      <c r="L97" s="82">
        <f>IF($C$4="Neattiecināmās izmaksas",IF('1a+c+n'!$Q97="N",'1a+c+n'!L97,0))</f>
        <v>0</v>
      </c>
      <c r="M97" s="115">
        <f>IF($C$4="Neattiecināmās izmaksas",IF('1a+c+n'!$Q97="N",'1a+c+n'!M97,0))</f>
        <v>0</v>
      </c>
      <c r="N97" s="115">
        <f>IF($C$4="Neattiecināmās izmaksas",IF('1a+c+n'!$Q97="N",'1a+c+n'!N97,0))</f>
        <v>0</v>
      </c>
      <c r="O97" s="115">
        <f>IF($C$4="Neattiecināmās izmaksas",IF('1a+c+n'!$Q97="N",'1a+c+n'!O97,0))</f>
        <v>0</v>
      </c>
      <c r="P97" s="116">
        <f>IF($C$4="Neattiecināmās izmaksas",IF('1a+c+n'!$Q97="N",'1a+c+n'!P97,0))</f>
        <v>0</v>
      </c>
    </row>
    <row r="98" spans="1:16" x14ac:dyDescent="0.2">
      <c r="A98" s="51">
        <f>IF(P98=0,0,IF(COUNTBLANK(P98)=1,0,COUNTA($P$14:P98)))</f>
        <v>0</v>
      </c>
      <c r="B98" s="24">
        <f>IF($C$4="Neattiecināmās izmaksas",IF('1a+c+n'!$Q98="N",'1a+c+n'!B98,0))</f>
        <v>0</v>
      </c>
      <c r="C98" s="64">
        <f>IF($C$4="Neattiecināmās izmaksas",IF('1a+c+n'!$Q98="N",'1a+c+n'!C98,0))</f>
        <v>0</v>
      </c>
      <c r="D98" s="24">
        <f>IF($C$4="Neattiecināmās izmaksas",IF('1a+c+n'!$Q98="N",'1a+c+n'!D98,0))</f>
        <v>0</v>
      </c>
      <c r="E98" s="46"/>
      <c r="F98" s="65"/>
      <c r="G98" s="115"/>
      <c r="H98" s="115">
        <f>IF($C$4="Neattiecināmās izmaksas",IF('1a+c+n'!$Q98="N",'1a+c+n'!H98,0))</f>
        <v>0</v>
      </c>
      <c r="I98" s="115"/>
      <c r="J98" s="115"/>
      <c r="K98" s="116">
        <f>IF($C$4="Neattiecināmās izmaksas",IF('1a+c+n'!$Q98="N",'1a+c+n'!K98,0))</f>
        <v>0</v>
      </c>
      <c r="L98" s="82">
        <f>IF($C$4="Neattiecināmās izmaksas",IF('1a+c+n'!$Q98="N",'1a+c+n'!L98,0))</f>
        <v>0</v>
      </c>
      <c r="M98" s="115">
        <f>IF($C$4="Neattiecināmās izmaksas",IF('1a+c+n'!$Q98="N",'1a+c+n'!M98,0))</f>
        <v>0</v>
      </c>
      <c r="N98" s="115">
        <f>IF($C$4="Neattiecināmās izmaksas",IF('1a+c+n'!$Q98="N",'1a+c+n'!N98,0))</f>
        <v>0</v>
      </c>
      <c r="O98" s="115">
        <f>IF($C$4="Neattiecināmās izmaksas",IF('1a+c+n'!$Q98="N",'1a+c+n'!O98,0))</f>
        <v>0</v>
      </c>
      <c r="P98" s="116">
        <f>IF($C$4="Neattiecināmās izmaksas",IF('1a+c+n'!$Q98="N",'1a+c+n'!P98,0))</f>
        <v>0</v>
      </c>
    </row>
    <row r="99" spans="1:16" x14ac:dyDescent="0.2">
      <c r="A99" s="51">
        <f>IF(P99=0,0,IF(COUNTBLANK(P99)=1,0,COUNTA($P$14:P99)))</f>
        <v>0</v>
      </c>
      <c r="B99" s="24">
        <f>IF($C$4="Neattiecināmās izmaksas",IF('1a+c+n'!$Q99="N",'1a+c+n'!B99,0))</f>
        <v>0</v>
      </c>
      <c r="C99" s="64">
        <f>IF($C$4="Neattiecināmās izmaksas",IF('1a+c+n'!$Q99="N",'1a+c+n'!C99,0))</f>
        <v>0</v>
      </c>
      <c r="D99" s="24">
        <f>IF($C$4="Neattiecināmās izmaksas",IF('1a+c+n'!$Q99="N",'1a+c+n'!D99,0))</f>
        <v>0</v>
      </c>
      <c r="E99" s="46"/>
      <c r="F99" s="65"/>
      <c r="G99" s="115"/>
      <c r="H99" s="115">
        <f>IF($C$4="Neattiecināmās izmaksas",IF('1a+c+n'!$Q99="N",'1a+c+n'!H99,0))</f>
        <v>0</v>
      </c>
      <c r="I99" s="115"/>
      <c r="J99" s="115"/>
      <c r="K99" s="116">
        <f>IF($C$4="Neattiecināmās izmaksas",IF('1a+c+n'!$Q99="N",'1a+c+n'!K99,0))</f>
        <v>0</v>
      </c>
      <c r="L99" s="82">
        <f>IF($C$4="Neattiecināmās izmaksas",IF('1a+c+n'!$Q99="N",'1a+c+n'!L99,0))</f>
        <v>0</v>
      </c>
      <c r="M99" s="115">
        <f>IF($C$4="Neattiecināmās izmaksas",IF('1a+c+n'!$Q99="N",'1a+c+n'!M99,0))</f>
        <v>0</v>
      </c>
      <c r="N99" s="115">
        <f>IF($C$4="Neattiecināmās izmaksas",IF('1a+c+n'!$Q99="N",'1a+c+n'!N99,0))</f>
        <v>0</v>
      </c>
      <c r="O99" s="115">
        <f>IF($C$4="Neattiecināmās izmaksas",IF('1a+c+n'!$Q99="N",'1a+c+n'!O99,0))</f>
        <v>0</v>
      </c>
      <c r="P99" s="116">
        <f>IF($C$4="Neattiecināmās izmaksas",IF('1a+c+n'!$Q99="N",'1a+c+n'!P99,0))</f>
        <v>0</v>
      </c>
    </row>
    <row r="100" spans="1:16" x14ac:dyDescent="0.2">
      <c r="A100" s="51">
        <f>IF(P100=0,0,IF(COUNTBLANK(P100)=1,0,COUNTA($P$14:P100)))</f>
        <v>0</v>
      </c>
      <c r="B100" s="24">
        <f>IF($C$4="Neattiecināmās izmaksas",IF('1a+c+n'!$Q100="N",'1a+c+n'!B100,0))</f>
        <v>0</v>
      </c>
      <c r="C100" s="64">
        <f>IF($C$4="Neattiecināmās izmaksas",IF('1a+c+n'!$Q100="N",'1a+c+n'!C100,0))</f>
        <v>0</v>
      </c>
      <c r="D100" s="24">
        <f>IF($C$4="Neattiecināmās izmaksas",IF('1a+c+n'!$Q100="N",'1a+c+n'!D100,0))</f>
        <v>0</v>
      </c>
      <c r="E100" s="46"/>
      <c r="F100" s="65"/>
      <c r="G100" s="115"/>
      <c r="H100" s="115">
        <f>IF($C$4="Neattiecināmās izmaksas",IF('1a+c+n'!$Q100="N",'1a+c+n'!H100,0))</f>
        <v>0</v>
      </c>
      <c r="I100" s="115"/>
      <c r="J100" s="115"/>
      <c r="K100" s="116">
        <f>IF($C$4="Neattiecināmās izmaksas",IF('1a+c+n'!$Q100="N",'1a+c+n'!K100,0))</f>
        <v>0</v>
      </c>
      <c r="L100" s="82">
        <f>IF($C$4="Neattiecināmās izmaksas",IF('1a+c+n'!$Q100="N",'1a+c+n'!L100,0))</f>
        <v>0</v>
      </c>
      <c r="M100" s="115">
        <f>IF($C$4="Neattiecināmās izmaksas",IF('1a+c+n'!$Q100="N",'1a+c+n'!M100,0))</f>
        <v>0</v>
      </c>
      <c r="N100" s="115">
        <f>IF($C$4="Neattiecināmās izmaksas",IF('1a+c+n'!$Q100="N",'1a+c+n'!N100,0))</f>
        <v>0</v>
      </c>
      <c r="O100" s="115">
        <f>IF($C$4="Neattiecināmās izmaksas",IF('1a+c+n'!$Q100="N",'1a+c+n'!O100,0))</f>
        <v>0</v>
      </c>
      <c r="P100" s="116">
        <f>IF($C$4="Neattiecināmās izmaksas",IF('1a+c+n'!$Q100="N",'1a+c+n'!P100,0))</f>
        <v>0</v>
      </c>
    </row>
    <row r="101" spans="1:16" x14ac:dyDescent="0.2">
      <c r="A101" s="51">
        <f>IF(P101=0,0,IF(COUNTBLANK(P101)=1,0,COUNTA($P$14:P101)))</f>
        <v>0</v>
      </c>
      <c r="B101" s="24">
        <f>IF($C$4="Neattiecināmās izmaksas",IF('1a+c+n'!$Q101="N",'1a+c+n'!B101,0))</f>
        <v>0</v>
      </c>
      <c r="C101" s="64">
        <f>IF($C$4="Neattiecināmās izmaksas",IF('1a+c+n'!$Q101="N",'1a+c+n'!C101,0))</f>
        <v>0</v>
      </c>
      <c r="D101" s="24">
        <f>IF($C$4="Neattiecināmās izmaksas",IF('1a+c+n'!$Q101="N",'1a+c+n'!D101,0))</f>
        <v>0</v>
      </c>
      <c r="E101" s="46"/>
      <c r="F101" s="65"/>
      <c r="G101" s="115"/>
      <c r="H101" s="115">
        <f>IF($C$4="Neattiecināmās izmaksas",IF('1a+c+n'!$Q101="N",'1a+c+n'!H101,0))</f>
        <v>0</v>
      </c>
      <c r="I101" s="115"/>
      <c r="J101" s="115"/>
      <c r="K101" s="116">
        <f>IF($C$4="Neattiecināmās izmaksas",IF('1a+c+n'!$Q101="N",'1a+c+n'!K101,0))</f>
        <v>0</v>
      </c>
      <c r="L101" s="82">
        <f>IF($C$4="Neattiecināmās izmaksas",IF('1a+c+n'!$Q101="N",'1a+c+n'!L101,0))</f>
        <v>0</v>
      </c>
      <c r="M101" s="115">
        <f>IF($C$4="Neattiecināmās izmaksas",IF('1a+c+n'!$Q101="N",'1a+c+n'!M101,0))</f>
        <v>0</v>
      </c>
      <c r="N101" s="115">
        <f>IF($C$4="Neattiecināmās izmaksas",IF('1a+c+n'!$Q101="N",'1a+c+n'!N101,0))</f>
        <v>0</v>
      </c>
      <c r="O101" s="115">
        <f>IF($C$4="Neattiecināmās izmaksas",IF('1a+c+n'!$Q101="N",'1a+c+n'!O101,0))</f>
        <v>0</v>
      </c>
      <c r="P101" s="116">
        <f>IF($C$4="Neattiecināmās izmaksas",IF('1a+c+n'!$Q101="N",'1a+c+n'!P101,0))</f>
        <v>0</v>
      </c>
    </row>
    <row r="102" spans="1:16" x14ac:dyDescent="0.2">
      <c r="A102" s="51">
        <f>IF(P102=0,0,IF(COUNTBLANK(P102)=1,0,COUNTA($P$14:P102)))</f>
        <v>0</v>
      </c>
      <c r="B102" s="24">
        <f>IF($C$4="Neattiecināmās izmaksas",IF('1a+c+n'!$Q102="N",'1a+c+n'!B102,0))</f>
        <v>0</v>
      </c>
      <c r="C102" s="64">
        <f>IF($C$4="Neattiecināmās izmaksas",IF('1a+c+n'!$Q102="N",'1a+c+n'!C102,0))</f>
        <v>0</v>
      </c>
      <c r="D102" s="24">
        <f>IF($C$4="Neattiecināmās izmaksas",IF('1a+c+n'!$Q102="N",'1a+c+n'!D102,0))</f>
        <v>0</v>
      </c>
      <c r="E102" s="46"/>
      <c r="F102" s="65"/>
      <c r="G102" s="115"/>
      <c r="H102" s="115">
        <f>IF($C$4="Neattiecināmās izmaksas",IF('1a+c+n'!$Q102="N",'1a+c+n'!H102,0))</f>
        <v>0</v>
      </c>
      <c r="I102" s="115"/>
      <c r="J102" s="115"/>
      <c r="K102" s="116">
        <f>IF($C$4="Neattiecināmās izmaksas",IF('1a+c+n'!$Q102="N",'1a+c+n'!K102,0))</f>
        <v>0</v>
      </c>
      <c r="L102" s="82">
        <f>IF($C$4="Neattiecināmās izmaksas",IF('1a+c+n'!$Q102="N",'1a+c+n'!L102,0))</f>
        <v>0</v>
      </c>
      <c r="M102" s="115">
        <f>IF($C$4="Neattiecināmās izmaksas",IF('1a+c+n'!$Q102="N",'1a+c+n'!M102,0))</f>
        <v>0</v>
      </c>
      <c r="N102" s="115">
        <f>IF($C$4="Neattiecināmās izmaksas",IF('1a+c+n'!$Q102="N",'1a+c+n'!N102,0))</f>
        <v>0</v>
      </c>
      <c r="O102" s="115">
        <f>IF($C$4="Neattiecināmās izmaksas",IF('1a+c+n'!$Q102="N",'1a+c+n'!O102,0))</f>
        <v>0</v>
      </c>
      <c r="P102" s="116">
        <f>IF($C$4="Neattiecināmās izmaksas",IF('1a+c+n'!$Q102="N",'1a+c+n'!P102,0))</f>
        <v>0</v>
      </c>
    </row>
    <row r="103" spans="1:16" x14ac:dyDescent="0.2">
      <c r="A103" s="51">
        <f>IF(P103=0,0,IF(COUNTBLANK(P103)=1,0,COUNTA($P$14:P103)))</f>
        <v>0</v>
      </c>
      <c r="B103" s="24">
        <f>IF($C$4="Neattiecināmās izmaksas",IF('1a+c+n'!$Q103="N",'1a+c+n'!B103,0))</f>
        <v>0</v>
      </c>
      <c r="C103" s="64">
        <f>IF($C$4="Neattiecināmās izmaksas",IF('1a+c+n'!$Q103="N",'1a+c+n'!C103,0))</f>
        <v>0</v>
      </c>
      <c r="D103" s="24">
        <f>IF($C$4="Neattiecināmās izmaksas",IF('1a+c+n'!$Q103="N",'1a+c+n'!D103,0))</f>
        <v>0</v>
      </c>
      <c r="E103" s="46"/>
      <c r="F103" s="65"/>
      <c r="G103" s="115"/>
      <c r="H103" s="115">
        <f>IF($C$4="Neattiecināmās izmaksas",IF('1a+c+n'!$Q103="N",'1a+c+n'!H103,0))</f>
        <v>0</v>
      </c>
      <c r="I103" s="115"/>
      <c r="J103" s="115"/>
      <c r="K103" s="116">
        <f>IF($C$4="Neattiecināmās izmaksas",IF('1a+c+n'!$Q103="N",'1a+c+n'!K103,0))</f>
        <v>0</v>
      </c>
      <c r="L103" s="82">
        <f>IF($C$4="Neattiecināmās izmaksas",IF('1a+c+n'!$Q103="N",'1a+c+n'!L103,0))</f>
        <v>0</v>
      </c>
      <c r="M103" s="115">
        <f>IF($C$4="Neattiecināmās izmaksas",IF('1a+c+n'!$Q103="N",'1a+c+n'!M103,0))</f>
        <v>0</v>
      </c>
      <c r="N103" s="115">
        <f>IF($C$4="Neattiecināmās izmaksas",IF('1a+c+n'!$Q103="N",'1a+c+n'!N103,0))</f>
        <v>0</v>
      </c>
      <c r="O103" s="115">
        <f>IF($C$4="Neattiecināmās izmaksas",IF('1a+c+n'!$Q103="N",'1a+c+n'!O103,0))</f>
        <v>0</v>
      </c>
      <c r="P103" s="116">
        <f>IF($C$4="Neattiecināmās izmaksas",IF('1a+c+n'!$Q103="N",'1a+c+n'!P103,0))</f>
        <v>0</v>
      </c>
    </row>
    <row r="104" spans="1:16" x14ac:dyDescent="0.2">
      <c r="A104" s="51">
        <f>IF(P104=0,0,IF(COUNTBLANK(P104)=1,0,COUNTA($P$14:P104)))</f>
        <v>0</v>
      </c>
      <c r="B104" s="24">
        <f>IF($C$4="Neattiecināmās izmaksas",IF('1a+c+n'!$Q104="N",'1a+c+n'!B104,0))</f>
        <v>0</v>
      </c>
      <c r="C104" s="64">
        <f>IF($C$4="Neattiecināmās izmaksas",IF('1a+c+n'!$Q104="N",'1a+c+n'!C104,0))</f>
        <v>0</v>
      </c>
      <c r="D104" s="24">
        <f>IF($C$4="Neattiecināmās izmaksas",IF('1a+c+n'!$Q104="N",'1a+c+n'!D104,0))</f>
        <v>0</v>
      </c>
      <c r="E104" s="46"/>
      <c r="F104" s="65"/>
      <c r="G104" s="115"/>
      <c r="H104" s="115">
        <f>IF($C$4="Neattiecināmās izmaksas",IF('1a+c+n'!$Q104="N",'1a+c+n'!H104,0))</f>
        <v>0</v>
      </c>
      <c r="I104" s="115"/>
      <c r="J104" s="115"/>
      <c r="K104" s="116">
        <f>IF($C$4="Neattiecināmās izmaksas",IF('1a+c+n'!$Q104="N",'1a+c+n'!K104,0))</f>
        <v>0</v>
      </c>
      <c r="L104" s="82">
        <f>IF($C$4="Neattiecināmās izmaksas",IF('1a+c+n'!$Q104="N",'1a+c+n'!L104,0))</f>
        <v>0</v>
      </c>
      <c r="M104" s="115">
        <f>IF($C$4="Neattiecināmās izmaksas",IF('1a+c+n'!$Q104="N",'1a+c+n'!M104,0))</f>
        <v>0</v>
      </c>
      <c r="N104" s="115">
        <f>IF($C$4="Neattiecināmās izmaksas",IF('1a+c+n'!$Q104="N",'1a+c+n'!N104,0))</f>
        <v>0</v>
      </c>
      <c r="O104" s="115">
        <f>IF($C$4="Neattiecināmās izmaksas",IF('1a+c+n'!$Q104="N",'1a+c+n'!O104,0))</f>
        <v>0</v>
      </c>
      <c r="P104" s="116">
        <f>IF($C$4="Neattiecināmās izmaksas",IF('1a+c+n'!$Q104="N",'1a+c+n'!P104,0))</f>
        <v>0</v>
      </c>
    </row>
    <row r="105" spans="1:16" x14ac:dyDescent="0.2">
      <c r="A105" s="51">
        <f>IF(P105=0,0,IF(COUNTBLANK(P105)=1,0,COUNTA($P$14:P105)))</f>
        <v>0</v>
      </c>
      <c r="B105" s="24">
        <f>IF($C$4="Neattiecināmās izmaksas",IF('1a+c+n'!$Q105="N",'1a+c+n'!B105,0))</f>
        <v>0</v>
      </c>
      <c r="C105" s="64">
        <f>IF($C$4="Neattiecināmās izmaksas",IF('1a+c+n'!$Q105="N",'1a+c+n'!C105,0))</f>
        <v>0</v>
      </c>
      <c r="D105" s="24">
        <f>IF($C$4="Neattiecināmās izmaksas",IF('1a+c+n'!$Q105="N",'1a+c+n'!D105,0))</f>
        <v>0</v>
      </c>
      <c r="E105" s="46"/>
      <c r="F105" s="65"/>
      <c r="G105" s="115"/>
      <c r="H105" s="115">
        <f>IF($C$4="Neattiecināmās izmaksas",IF('1a+c+n'!$Q105="N",'1a+c+n'!H105,0))</f>
        <v>0</v>
      </c>
      <c r="I105" s="115"/>
      <c r="J105" s="115"/>
      <c r="K105" s="116">
        <f>IF($C$4="Neattiecināmās izmaksas",IF('1a+c+n'!$Q105="N",'1a+c+n'!K105,0))</f>
        <v>0</v>
      </c>
      <c r="L105" s="82">
        <f>IF($C$4="Neattiecināmās izmaksas",IF('1a+c+n'!$Q105="N",'1a+c+n'!L105,0))</f>
        <v>0</v>
      </c>
      <c r="M105" s="115">
        <f>IF($C$4="Neattiecināmās izmaksas",IF('1a+c+n'!$Q105="N",'1a+c+n'!M105,0))</f>
        <v>0</v>
      </c>
      <c r="N105" s="115">
        <f>IF($C$4="Neattiecināmās izmaksas",IF('1a+c+n'!$Q105="N",'1a+c+n'!N105,0))</f>
        <v>0</v>
      </c>
      <c r="O105" s="115">
        <f>IF($C$4="Neattiecināmās izmaksas",IF('1a+c+n'!$Q105="N",'1a+c+n'!O105,0))</f>
        <v>0</v>
      </c>
      <c r="P105" s="116">
        <f>IF($C$4="Neattiecināmās izmaksas",IF('1a+c+n'!$Q105="N",'1a+c+n'!P105,0))</f>
        <v>0</v>
      </c>
    </row>
    <row r="106" spans="1:16" x14ac:dyDescent="0.2">
      <c r="A106" s="51">
        <f>IF(P106=0,0,IF(COUNTBLANK(P106)=1,0,COUNTA($P$14:P106)))</f>
        <v>0</v>
      </c>
      <c r="B106" s="24">
        <f>IF($C$4="Neattiecināmās izmaksas",IF('1a+c+n'!$Q106="N",'1a+c+n'!B106,0))</f>
        <v>0</v>
      </c>
      <c r="C106" s="64">
        <f>IF($C$4="Neattiecināmās izmaksas",IF('1a+c+n'!$Q106="N",'1a+c+n'!C106,0))</f>
        <v>0</v>
      </c>
      <c r="D106" s="24">
        <f>IF($C$4="Neattiecināmās izmaksas",IF('1a+c+n'!$Q106="N",'1a+c+n'!D106,0))</f>
        <v>0</v>
      </c>
      <c r="E106" s="46"/>
      <c r="F106" s="65"/>
      <c r="G106" s="115"/>
      <c r="H106" s="115">
        <f>IF($C$4="Neattiecināmās izmaksas",IF('1a+c+n'!$Q106="N",'1a+c+n'!H106,0))</f>
        <v>0</v>
      </c>
      <c r="I106" s="115"/>
      <c r="J106" s="115"/>
      <c r="K106" s="116">
        <f>IF($C$4="Neattiecināmās izmaksas",IF('1a+c+n'!$Q106="N",'1a+c+n'!K106,0))</f>
        <v>0</v>
      </c>
      <c r="L106" s="82">
        <f>IF($C$4="Neattiecināmās izmaksas",IF('1a+c+n'!$Q106="N",'1a+c+n'!L106,0))</f>
        <v>0</v>
      </c>
      <c r="M106" s="115">
        <f>IF($C$4="Neattiecināmās izmaksas",IF('1a+c+n'!$Q106="N",'1a+c+n'!M106,0))</f>
        <v>0</v>
      </c>
      <c r="N106" s="115">
        <f>IF($C$4="Neattiecināmās izmaksas",IF('1a+c+n'!$Q106="N",'1a+c+n'!N106,0))</f>
        <v>0</v>
      </c>
      <c r="O106" s="115">
        <f>IF($C$4="Neattiecināmās izmaksas",IF('1a+c+n'!$Q106="N",'1a+c+n'!O106,0))</f>
        <v>0</v>
      </c>
      <c r="P106" s="116">
        <f>IF($C$4="Neattiecināmās izmaksas",IF('1a+c+n'!$Q106="N",'1a+c+n'!P106,0))</f>
        <v>0</v>
      </c>
    </row>
    <row r="107" spans="1:16" x14ac:dyDescent="0.2">
      <c r="A107" s="51">
        <f>IF(P107=0,0,IF(COUNTBLANK(P107)=1,0,COUNTA($P$14:P107)))</f>
        <v>0</v>
      </c>
      <c r="B107" s="24">
        <f>IF($C$4="Neattiecināmās izmaksas",IF('1a+c+n'!$Q107="N",'1a+c+n'!B107,0))</f>
        <v>0</v>
      </c>
      <c r="C107" s="64">
        <f>IF($C$4="Neattiecināmās izmaksas",IF('1a+c+n'!$Q107="N",'1a+c+n'!C107,0))</f>
        <v>0</v>
      </c>
      <c r="D107" s="24">
        <f>IF($C$4="Neattiecināmās izmaksas",IF('1a+c+n'!$Q107="N",'1a+c+n'!D107,0))</f>
        <v>0</v>
      </c>
      <c r="E107" s="46"/>
      <c r="F107" s="65"/>
      <c r="G107" s="115"/>
      <c r="H107" s="115">
        <f>IF($C$4="Neattiecināmās izmaksas",IF('1a+c+n'!$Q107="N",'1a+c+n'!H107,0))</f>
        <v>0</v>
      </c>
      <c r="I107" s="115"/>
      <c r="J107" s="115"/>
      <c r="K107" s="116">
        <f>IF($C$4="Neattiecināmās izmaksas",IF('1a+c+n'!$Q107="N",'1a+c+n'!K107,0))</f>
        <v>0</v>
      </c>
      <c r="L107" s="82">
        <f>IF($C$4="Neattiecināmās izmaksas",IF('1a+c+n'!$Q107="N",'1a+c+n'!L107,0))</f>
        <v>0</v>
      </c>
      <c r="M107" s="115">
        <f>IF($C$4="Neattiecināmās izmaksas",IF('1a+c+n'!$Q107="N",'1a+c+n'!M107,0))</f>
        <v>0</v>
      </c>
      <c r="N107" s="115">
        <f>IF($C$4="Neattiecināmās izmaksas",IF('1a+c+n'!$Q107="N",'1a+c+n'!N107,0))</f>
        <v>0</v>
      </c>
      <c r="O107" s="115">
        <f>IF($C$4="Neattiecināmās izmaksas",IF('1a+c+n'!$Q107="N",'1a+c+n'!O107,0))</f>
        <v>0</v>
      </c>
      <c r="P107" s="116">
        <f>IF($C$4="Neattiecināmās izmaksas",IF('1a+c+n'!$Q107="N",'1a+c+n'!P107,0))</f>
        <v>0</v>
      </c>
    </row>
    <row r="108" spans="1:16" x14ac:dyDescent="0.2">
      <c r="A108" s="51">
        <f>IF(P108=0,0,IF(COUNTBLANK(P108)=1,0,COUNTA($P$14:P108)))</f>
        <v>0</v>
      </c>
      <c r="B108" s="24">
        <f>IF($C$4="Neattiecināmās izmaksas",IF('1a+c+n'!$Q108="N",'1a+c+n'!B108,0))</f>
        <v>0</v>
      </c>
      <c r="C108" s="64">
        <f>IF($C$4="Neattiecināmās izmaksas",IF('1a+c+n'!$Q108="N",'1a+c+n'!C108,0))</f>
        <v>0</v>
      </c>
      <c r="D108" s="24">
        <f>IF($C$4="Neattiecināmās izmaksas",IF('1a+c+n'!$Q108="N",'1a+c+n'!D108,0))</f>
        <v>0</v>
      </c>
      <c r="E108" s="46"/>
      <c r="F108" s="65"/>
      <c r="G108" s="115"/>
      <c r="H108" s="115">
        <f>IF($C$4="Neattiecināmās izmaksas",IF('1a+c+n'!$Q108="N",'1a+c+n'!H108,0))</f>
        <v>0</v>
      </c>
      <c r="I108" s="115"/>
      <c r="J108" s="115"/>
      <c r="K108" s="116">
        <f>IF($C$4="Neattiecināmās izmaksas",IF('1a+c+n'!$Q108="N",'1a+c+n'!K108,0))</f>
        <v>0</v>
      </c>
      <c r="L108" s="82">
        <f>IF($C$4="Neattiecināmās izmaksas",IF('1a+c+n'!$Q108="N",'1a+c+n'!L108,0))</f>
        <v>0</v>
      </c>
      <c r="M108" s="115">
        <f>IF($C$4="Neattiecināmās izmaksas",IF('1a+c+n'!$Q108="N",'1a+c+n'!M108,0))</f>
        <v>0</v>
      </c>
      <c r="N108" s="115">
        <f>IF($C$4="Neattiecināmās izmaksas",IF('1a+c+n'!$Q108="N",'1a+c+n'!N108,0))</f>
        <v>0</v>
      </c>
      <c r="O108" s="115">
        <f>IF($C$4="Neattiecināmās izmaksas",IF('1a+c+n'!$Q108="N",'1a+c+n'!O108,0))</f>
        <v>0</v>
      </c>
      <c r="P108" s="116">
        <f>IF($C$4="Neattiecināmās izmaksas",IF('1a+c+n'!$Q108="N",'1a+c+n'!P108,0))</f>
        <v>0</v>
      </c>
    </row>
    <row r="109" spans="1:16" x14ac:dyDescent="0.2">
      <c r="A109" s="51">
        <f>IF(P109=0,0,IF(COUNTBLANK(P109)=1,0,COUNTA($P$14:P109)))</f>
        <v>0</v>
      </c>
      <c r="B109" s="24">
        <f>IF($C$4="Neattiecināmās izmaksas",IF('1a+c+n'!$Q109="N",'1a+c+n'!B109,0))</f>
        <v>0</v>
      </c>
      <c r="C109" s="64">
        <f>IF($C$4="Neattiecināmās izmaksas",IF('1a+c+n'!$Q109="N",'1a+c+n'!C109,0))</f>
        <v>0</v>
      </c>
      <c r="D109" s="24">
        <f>IF($C$4="Neattiecināmās izmaksas",IF('1a+c+n'!$Q109="N",'1a+c+n'!D109,0))</f>
        <v>0</v>
      </c>
      <c r="E109" s="46"/>
      <c r="F109" s="65"/>
      <c r="G109" s="115"/>
      <c r="H109" s="115">
        <f>IF($C$4="Neattiecināmās izmaksas",IF('1a+c+n'!$Q109="N",'1a+c+n'!H109,0))</f>
        <v>0</v>
      </c>
      <c r="I109" s="115"/>
      <c r="J109" s="115"/>
      <c r="K109" s="116">
        <f>IF($C$4="Neattiecināmās izmaksas",IF('1a+c+n'!$Q109="N",'1a+c+n'!K109,0))</f>
        <v>0</v>
      </c>
      <c r="L109" s="82">
        <f>IF($C$4="Neattiecināmās izmaksas",IF('1a+c+n'!$Q109="N",'1a+c+n'!L109,0))</f>
        <v>0</v>
      </c>
      <c r="M109" s="115">
        <f>IF($C$4="Neattiecināmās izmaksas",IF('1a+c+n'!$Q109="N",'1a+c+n'!M109,0))</f>
        <v>0</v>
      </c>
      <c r="N109" s="115">
        <f>IF($C$4="Neattiecināmās izmaksas",IF('1a+c+n'!$Q109="N",'1a+c+n'!N109,0))</f>
        <v>0</v>
      </c>
      <c r="O109" s="115">
        <f>IF($C$4="Neattiecināmās izmaksas",IF('1a+c+n'!$Q109="N",'1a+c+n'!O109,0))</f>
        <v>0</v>
      </c>
      <c r="P109" s="116">
        <f>IF($C$4="Neattiecināmās izmaksas",IF('1a+c+n'!$Q109="N",'1a+c+n'!P109,0))</f>
        <v>0</v>
      </c>
    </row>
    <row r="110" spans="1:16" x14ac:dyDescent="0.2">
      <c r="A110" s="51">
        <f>IF(P110=0,0,IF(COUNTBLANK(P110)=1,0,COUNTA($P$14:P110)))</f>
        <v>0</v>
      </c>
      <c r="B110" s="24">
        <f>IF($C$4="Neattiecināmās izmaksas",IF('1a+c+n'!$Q110="N",'1a+c+n'!B110,0))</f>
        <v>0</v>
      </c>
      <c r="C110" s="64">
        <f>IF($C$4="Neattiecināmās izmaksas",IF('1a+c+n'!$Q110="N",'1a+c+n'!C110,0))</f>
        <v>0</v>
      </c>
      <c r="D110" s="24">
        <f>IF($C$4="Neattiecināmās izmaksas",IF('1a+c+n'!$Q110="N",'1a+c+n'!D110,0))</f>
        <v>0</v>
      </c>
      <c r="E110" s="46"/>
      <c r="F110" s="65"/>
      <c r="G110" s="115"/>
      <c r="H110" s="115">
        <f>IF($C$4="Neattiecināmās izmaksas",IF('1a+c+n'!$Q110="N",'1a+c+n'!H110,0))</f>
        <v>0</v>
      </c>
      <c r="I110" s="115"/>
      <c r="J110" s="115"/>
      <c r="K110" s="116">
        <f>IF($C$4="Neattiecināmās izmaksas",IF('1a+c+n'!$Q110="N",'1a+c+n'!K110,0))</f>
        <v>0</v>
      </c>
      <c r="L110" s="82">
        <f>IF($C$4="Neattiecināmās izmaksas",IF('1a+c+n'!$Q110="N",'1a+c+n'!L110,0))</f>
        <v>0</v>
      </c>
      <c r="M110" s="115">
        <f>IF($C$4="Neattiecināmās izmaksas",IF('1a+c+n'!$Q110="N",'1a+c+n'!M110,0))</f>
        <v>0</v>
      </c>
      <c r="N110" s="115">
        <f>IF($C$4="Neattiecināmās izmaksas",IF('1a+c+n'!$Q110="N",'1a+c+n'!N110,0))</f>
        <v>0</v>
      </c>
      <c r="O110" s="115">
        <f>IF($C$4="Neattiecināmās izmaksas",IF('1a+c+n'!$Q110="N",'1a+c+n'!O110,0))</f>
        <v>0</v>
      </c>
      <c r="P110" s="116">
        <f>IF($C$4="Neattiecināmās izmaksas",IF('1a+c+n'!$Q110="N",'1a+c+n'!P110,0))</f>
        <v>0</v>
      </c>
    </row>
    <row r="111" spans="1:16" x14ac:dyDescent="0.2">
      <c r="A111" s="51">
        <f>IF(P111=0,0,IF(COUNTBLANK(P111)=1,0,COUNTA($P$14:P111)))</f>
        <v>0</v>
      </c>
      <c r="B111" s="24">
        <f>IF($C$4="Neattiecināmās izmaksas",IF('1a+c+n'!$Q111="N",'1a+c+n'!B111,0))</f>
        <v>0</v>
      </c>
      <c r="C111" s="64">
        <f>IF($C$4="Neattiecināmās izmaksas",IF('1a+c+n'!$Q111="N",'1a+c+n'!C111,0))</f>
        <v>0</v>
      </c>
      <c r="D111" s="24">
        <f>IF($C$4="Neattiecināmās izmaksas",IF('1a+c+n'!$Q111="N",'1a+c+n'!D111,0))</f>
        <v>0</v>
      </c>
      <c r="E111" s="46"/>
      <c r="F111" s="65"/>
      <c r="G111" s="115"/>
      <c r="H111" s="115">
        <f>IF($C$4="Neattiecināmās izmaksas",IF('1a+c+n'!$Q111="N",'1a+c+n'!H111,0))</f>
        <v>0</v>
      </c>
      <c r="I111" s="115"/>
      <c r="J111" s="115"/>
      <c r="K111" s="116">
        <f>IF($C$4="Neattiecināmās izmaksas",IF('1a+c+n'!$Q111="N",'1a+c+n'!K111,0))</f>
        <v>0</v>
      </c>
      <c r="L111" s="82">
        <f>IF($C$4="Neattiecināmās izmaksas",IF('1a+c+n'!$Q111="N",'1a+c+n'!L111,0))</f>
        <v>0</v>
      </c>
      <c r="M111" s="115">
        <f>IF($C$4="Neattiecināmās izmaksas",IF('1a+c+n'!$Q111="N",'1a+c+n'!M111,0))</f>
        <v>0</v>
      </c>
      <c r="N111" s="115">
        <f>IF($C$4="Neattiecināmās izmaksas",IF('1a+c+n'!$Q111="N",'1a+c+n'!N111,0))</f>
        <v>0</v>
      </c>
      <c r="O111" s="115">
        <f>IF($C$4="Neattiecināmās izmaksas",IF('1a+c+n'!$Q111="N",'1a+c+n'!O111,0))</f>
        <v>0</v>
      </c>
      <c r="P111" s="116">
        <f>IF($C$4="Neattiecināmās izmaksas",IF('1a+c+n'!$Q111="N",'1a+c+n'!P111,0))</f>
        <v>0</v>
      </c>
    </row>
    <row r="112" spans="1:16" x14ac:dyDescent="0.2">
      <c r="A112" s="51">
        <f>IF(P112=0,0,IF(COUNTBLANK(P112)=1,0,COUNTA($P$14:P112)))</f>
        <v>0</v>
      </c>
      <c r="B112" s="24">
        <f>IF($C$4="Neattiecināmās izmaksas",IF('1a+c+n'!$Q112="N",'1a+c+n'!B112,0))</f>
        <v>0</v>
      </c>
      <c r="C112" s="64">
        <f>IF($C$4="Neattiecināmās izmaksas",IF('1a+c+n'!$Q112="N",'1a+c+n'!C112,0))</f>
        <v>0</v>
      </c>
      <c r="D112" s="24">
        <f>IF($C$4="Neattiecināmās izmaksas",IF('1a+c+n'!$Q112="N",'1a+c+n'!D112,0))</f>
        <v>0</v>
      </c>
      <c r="E112" s="46"/>
      <c r="F112" s="65"/>
      <c r="G112" s="115"/>
      <c r="H112" s="115">
        <f>IF($C$4="Neattiecināmās izmaksas",IF('1a+c+n'!$Q112="N",'1a+c+n'!H112,0))</f>
        <v>0</v>
      </c>
      <c r="I112" s="115"/>
      <c r="J112" s="115"/>
      <c r="K112" s="116">
        <f>IF($C$4="Neattiecināmās izmaksas",IF('1a+c+n'!$Q112="N",'1a+c+n'!K112,0))</f>
        <v>0</v>
      </c>
      <c r="L112" s="82">
        <f>IF($C$4="Neattiecināmās izmaksas",IF('1a+c+n'!$Q112="N",'1a+c+n'!L112,0))</f>
        <v>0</v>
      </c>
      <c r="M112" s="115">
        <f>IF($C$4="Neattiecināmās izmaksas",IF('1a+c+n'!$Q112="N",'1a+c+n'!M112,0))</f>
        <v>0</v>
      </c>
      <c r="N112" s="115">
        <f>IF($C$4="Neattiecināmās izmaksas",IF('1a+c+n'!$Q112="N",'1a+c+n'!N112,0))</f>
        <v>0</v>
      </c>
      <c r="O112" s="115">
        <f>IF($C$4="Neattiecināmās izmaksas",IF('1a+c+n'!$Q112="N",'1a+c+n'!O112,0))</f>
        <v>0</v>
      </c>
      <c r="P112" s="116">
        <f>IF($C$4="Neattiecināmās izmaksas",IF('1a+c+n'!$Q112="N",'1a+c+n'!P112,0))</f>
        <v>0</v>
      </c>
    </row>
    <row r="113" spans="1:16" x14ac:dyDescent="0.2">
      <c r="A113" s="51">
        <f>IF(P113=0,0,IF(COUNTBLANK(P113)=1,0,COUNTA($P$14:P113)))</f>
        <v>0</v>
      </c>
      <c r="B113" s="24">
        <f>IF($C$4="Neattiecināmās izmaksas",IF('1a+c+n'!$Q113="N",'1a+c+n'!B113,0))</f>
        <v>0</v>
      </c>
      <c r="C113" s="64">
        <f>IF($C$4="Neattiecināmās izmaksas",IF('1a+c+n'!$Q113="N",'1a+c+n'!C113,0))</f>
        <v>0</v>
      </c>
      <c r="D113" s="24">
        <f>IF($C$4="Neattiecināmās izmaksas",IF('1a+c+n'!$Q113="N",'1a+c+n'!D113,0))</f>
        <v>0</v>
      </c>
      <c r="E113" s="46"/>
      <c r="F113" s="65"/>
      <c r="G113" s="115"/>
      <c r="H113" s="115">
        <f>IF($C$4="Neattiecināmās izmaksas",IF('1a+c+n'!$Q113="N",'1a+c+n'!H113,0))</f>
        <v>0</v>
      </c>
      <c r="I113" s="115"/>
      <c r="J113" s="115"/>
      <c r="K113" s="116">
        <f>IF($C$4="Neattiecināmās izmaksas",IF('1a+c+n'!$Q113="N",'1a+c+n'!K113,0))</f>
        <v>0</v>
      </c>
      <c r="L113" s="82">
        <f>IF($C$4="Neattiecināmās izmaksas",IF('1a+c+n'!$Q113="N",'1a+c+n'!L113,0))</f>
        <v>0</v>
      </c>
      <c r="M113" s="115">
        <f>IF($C$4="Neattiecināmās izmaksas",IF('1a+c+n'!$Q113="N",'1a+c+n'!M113,0))</f>
        <v>0</v>
      </c>
      <c r="N113" s="115">
        <f>IF($C$4="Neattiecināmās izmaksas",IF('1a+c+n'!$Q113="N",'1a+c+n'!N113,0))</f>
        <v>0</v>
      </c>
      <c r="O113" s="115">
        <f>IF($C$4="Neattiecināmās izmaksas",IF('1a+c+n'!$Q113="N",'1a+c+n'!O113,0))</f>
        <v>0</v>
      </c>
      <c r="P113" s="116">
        <f>IF($C$4="Neattiecināmās izmaksas",IF('1a+c+n'!$Q113="N",'1a+c+n'!P113,0))</f>
        <v>0</v>
      </c>
    </row>
    <row r="114" spans="1:16" x14ac:dyDescent="0.2">
      <c r="A114" s="51">
        <f>IF(P114=0,0,IF(COUNTBLANK(P114)=1,0,COUNTA($P$14:P114)))</f>
        <v>0</v>
      </c>
      <c r="B114" s="24">
        <f>IF($C$4="Neattiecināmās izmaksas",IF('1a+c+n'!$Q114="N",'1a+c+n'!B114,0))</f>
        <v>0</v>
      </c>
      <c r="C114" s="64">
        <f>IF($C$4="Neattiecināmās izmaksas",IF('1a+c+n'!$Q114="N",'1a+c+n'!C114,0))</f>
        <v>0</v>
      </c>
      <c r="D114" s="24">
        <f>IF($C$4="Neattiecināmās izmaksas",IF('1a+c+n'!$Q114="N",'1a+c+n'!D114,0))</f>
        <v>0</v>
      </c>
      <c r="E114" s="46"/>
      <c r="F114" s="65"/>
      <c r="G114" s="115"/>
      <c r="H114" s="115">
        <f>IF($C$4="Neattiecināmās izmaksas",IF('1a+c+n'!$Q114="N",'1a+c+n'!H114,0))</f>
        <v>0</v>
      </c>
      <c r="I114" s="115"/>
      <c r="J114" s="115"/>
      <c r="K114" s="116">
        <f>IF($C$4="Neattiecināmās izmaksas",IF('1a+c+n'!$Q114="N",'1a+c+n'!K114,0))</f>
        <v>0</v>
      </c>
      <c r="L114" s="82">
        <f>IF($C$4="Neattiecināmās izmaksas",IF('1a+c+n'!$Q114="N",'1a+c+n'!L114,0))</f>
        <v>0</v>
      </c>
      <c r="M114" s="115">
        <f>IF($C$4="Neattiecināmās izmaksas",IF('1a+c+n'!$Q114="N",'1a+c+n'!M114,0))</f>
        <v>0</v>
      </c>
      <c r="N114" s="115">
        <f>IF($C$4="Neattiecināmās izmaksas",IF('1a+c+n'!$Q114="N",'1a+c+n'!N114,0))</f>
        <v>0</v>
      </c>
      <c r="O114" s="115">
        <f>IF($C$4="Neattiecināmās izmaksas",IF('1a+c+n'!$Q114="N",'1a+c+n'!O114,0))</f>
        <v>0</v>
      </c>
      <c r="P114" s="116">
        <f>IF($C$4="Neattiecināmās izmaksas",IF('1a+c+n'!$Q114="N",'1a+c+n'!P114,0))</f>
        <v>0</v>
      </c>
    </row>
    <row r="115" spans="1:16" x14ac:dyDescent="0.2">
      <c r="A115" s="51">
        <f>IF(P115=0,0,IF(COUNTBLANK(P115)=1,0,COUNTA($P$14:P115)))</f>
        <v>0</v>
      </c>
      <c r="B115" s="24">
        <f>IF($C$4="Neattiecināmās izmaksas",IF('1a+c+n'!$Q115="N",'1a+c+n'!B115,0))</f>
        <v>0</v>
      </c>
      <c r="C115" s="64">
        <f>IF($C$4="Neattiecināmās izmaksas",IF('1a+c+n'!$Q115="N",'1a+c+n'!C115,0))</f>
        <v>0</v>
      </c>
      <c r="D115" s="24">
        <f>IF($C$4="Neattiecināmās izmaksas",IF('1a+c+n'!$Q115="N",'1a+c+n'!D115,0))</f>
        <v>0</v>
      </c>
      <c r="E115" s="46"/>
      <c r="F115" s="65"/>
      <c r="G115" s="115"/>
      <c r="H115" s="115">
        <f>IF($C$4="Neattiecināmās izmaksas",IF('1a+c+n'!$Q115="N",'1a+c+n'!H115,0))</f>
        <v>0</v>
      </c>
      <c r="I115" s="115"/>
      <c r="J115" s="115"/>
      <c r="K115" s="116">
        <f>IF($C$4="Neattiecināmās izmaksas",IF('1a+c+n'!$Q115="N",'1a+c+n'!K115,0))</f>
        <v>0</v>
      </c>
      <c r="L115" s="82">
        <f>IF($C$4="Neattiecināmās izmaksas",IF('1a+c+n'!$Q115="N",'1a+c+n'!L115,0))</f>
        <v>0</v>
      </c>
      <c r="M115" s="115">
        <f>IF($C$4="Neattiecināmās izmaksas",IF('1a+c+n'!$Q115="N",'1a+c+n'!M115,0))</f>
        <v>0</v>
      </c>
      <c r="N115" s="115">
        <f>IF($C$4="Neattiecināmās izmaksas",IF('1a+c+n'!$Q115="N",'1a+c+n'!N115,0))</f>
        <v>0</v>
      </c>
      <c r="O115" s="115">
        <f>IF($C$4="Neattiecināmās izmaksas",IF('1a+c+n'!$Q115="N",'1a+c+n'!O115,0))</f>
        <v>0</v>
      </c>
      <c r="P115" s="116">
        <f>IF($C$4="Neattiecināmās izmaksas",IF('1a+c+n'!$Q115="N",'1a+c+n'!P115,0))</f>
        <v>0</v>
      </c>
    </row>
    <row r="116" spans="1:16" x14ac:dyDescent="0.2">
      <c r="A116" s="51">
        <f>IF(P116=0,0,IF(COUNTBLANK(P116)=1,0,COUNTA($P$14:P116)))</f>
        <v>0</v>
      </c>
      <c r="B116" s="24">
        <f>IF($C$4="Neattiecināmās izmaksas",IF('1a+c+n'!$Q116="N",'1a+c+n'!B116,0))</f>
        <v>0</v>
      </c>
      <c r="C116" s="64">
        <f>IF($C$4="Neattiecināmās izmaksas",IF('1a+c+n'!$Q116="N",'1a+c+n'!C116,0))</f>
        <v>0</v>
      </c>
      <c r="D116" s="24">
        <f>IF($C$4="Neattiecināmās izmaksas",IF('1a+c+n'!$Q116="N",'1a+c+n'!D116,0))</f>
        <v>0</v>
      </c>
      <c r="E116" s="46"/>
      <c r="F116" s="65"/>
      <c r="G116" s="115"/>
      <c r="H116" s="115">
        <f>IF($C$4="Neattiecināmās izmaksas",IF('1a+c+n'!$Q116="N",'1a+c+n'!H116,0))</f>
        <v>0</v>
      </c>
      <c r="I116" s="115"/>
      <c r="J116" s="115"/>
      <c r="K116" s="116">
        <f>IF($C$4="Neattiecināmās izmaksas",IF('1a+c+n'!$Q116="N",'1a+c+n'!K116,0))</f>
        <v>0</v>
      </c>
      <c r="L116" s="82">
        <f>IF($C$4="Neattiecināmās izmaksas",IF('1a+c+n'!$Q116="N",'1a+c+n'!L116,0))</f>
        <v>0</v>
      </c>
      <c r="M116" s="115">
        <f>IF($C$4="Neattiecināmās izmaksas",IF('1a+c+n'!$Q116="N",'1a+c+n'!M116,0))</f>
        <v>0</v>
      </c>
      <c r="N116" s="115">
        <f>IF($C$4="Neattiecināmās izmaksas",IF('1a+c+n'!$Q116="N",'1a+c+n'!N116,0))</f>
        <v>0</v>
      </c>
      <c r="O116" s="115">
        <f>IF($C$4="Neattiecināmās izmaksas",IF('1a+c+n'!$Q116="N",'1a+c+n'!O116,0))</f>
        <v>0</v>
      </c>
      <c r="P116" s="116">
        <f>IF($C$4="Neattiecināmās izmaksas",IF('1a+c+n'!$Q116="N",'1a+c+n'!P116,0))</f>
        <v>0</v>
      </c>
    </row>
    <row r="117" spans="1:16" x14ac:dyDescent="0.2">
      <c r="A117" s="51">
        <f>IF(P117=0,0,IF(COUNTBLANK(P117)=1,0,COUNTA($P$14:P117)))</f>
        <v>0</v>
      </c>
      <c r="B117" s="24">
        <f>IF($C$4="Neattiecināmās izmaksas",IF('1a+c+n'!$Q117="N",'1a+c+n'!B117,0))</f>
        <v>0</v>
      </c>
      <c r="C117" s="64">
        <f>IF($C$4="Neattiecināmās izmaksas",IF('1a+c+n'!$Q117="N",'1a+c+n'!C117,0))</f>
        <v>0</v>
      </c>
      <c r="D117" s="24">
        <f>IF($C$4="Neattiecināmās izmaksas",IF('1a+c+n'!$Q117="N",'1a+c+n'!D117,0))</f>
        <v>0</v>
      </c>
      <c r="E117" s="46"/>
      <c r="F117" s="65"/>
      <c r="G117" s="115"/>
      <c r="H117" s="115">
        <f>IF($C$4="Neattiecināmās izmaksas",IF('1a+c+n'!$Q117="N",'1a+c+n'!H117,0))</f>
        <v>0</v>
      </c>
      <c r="I117" s="115"/>
      <c r="J117" s="115"/>
      <c r="K117" s="116">
        <f>IF($C$4="Neattiecināmās izmaksas",IF('1a+c+n'!$Q117="N",'1a+c+n'!K117,0))</f>
        <v>0</v>
      </c>
      <c r="L117" s="82">
        <f>IF($C$4="Neattiecināmās izmaksas",IF('1a+c+n'!$Q117="N",'1a+c+n'!L117,0))</f>
        <v>0</v>
      </c>
      <c r="M117" s="115">
        <f>IF($C$4="Neattiecināmās izmaksas",IF('1a+c+n'!$Q117="N",'1a+c+n'!M117,0))</f>
        <v>0</v>
      </c>
      <c r="N117" s="115">
        <f>IF($C$4="Neattiecināmās izmaksas",IF('1a+c+n'!$Q117="N",'1a+c+n'!N117,0))</f>
        <v>0</v>
      </c>
      <c r="O117" s="115">
        <f>IF($C$4="Neattiecināmās izmaksas",IF('1a+c+n'!$Q117="N",'1a+c+n'!O117,0))</f>
        <v>0</v>
      </c>
      <c r="P117" s="116">
        <f>IF($C$4="Neattiecināmās izmaksas",IF('1a+c+n'!$Q117="N",'1a+c+n'!P117,0))</f>
        <v>0</v>
      </c>
    </row>
    <row r="118" spans="1:16" x14ac:dyDescent="0.2">
      <c r="A118" s="51">
        <f>IF(P118=0,0,IF(COUNTBLANK(P118)=1,0,COUNTA($P$14:P118)))</f>
        <v>0</v>
      </c>
      <c r="B118" s="24">
        <f>IF($C$4="Neattiecināmās izmaksas",IF('1a+c+n'!$Q118="N",'1a+c+n'!B118,0))</f>
        <v>0</v>
      </c>
      <c r="C118" s="64">
        <f>IF($C$4="Neattiecināmās izmaksas",IF('1a+c+n'!$Q118="N",'1a+c+n'!C118,0))</f>
        <v>0</v>
      </c>
      <c r="D118" s="24">
        <f>IF($C$4="Neattiecināmās izmaksas",IF('1a+c+n'!$Q118="N",'1a+c+n'!D118,0))</f>
        <v>0</v>
      </c>
      <c r="E118" s="46"/>
      <c r="F118" s="65"/>
      <c r="G118" s="115"/>
      <c r="H118" s="115">
        <f>IF($C$4="Neattiecināmās izmaksas",IF('1a+c+n'!$Q118="N",'1a+c+n'!H118,0))</f>
        <v>0</v>
      </c>
      <c r="I118" s="115"/>
      <c r="J118" s="115"/>
      <c r="K118" s="116">
        <f>IF($C$4="Neattiecināmās izmaksas",IF('1a+c+n'!$Q118="N",'1a+c+n'!K118,0))</f>
        <v>0</v>
      </c>
      <c r="L118" s="82">
        <f>IF($C$4="Neattiecināmās izmaksas",IF('1a+c+n'!$Q118="N",'1a+c+n'!L118,0))</f>
        <v>0</v>
      </c>
      <c r="M118" s="115">
        <f>IF($C$4="Neattiecināmās izmaksas",IF('1a+c+n'!$Q118="N",'1a+c+n'!M118,0))</f>
        <v>0</v>
      </c>
      <c r="N118" s="115">
        <f>IF($C$4="Neattiecināmās izmaksas",IF('1a+c+n'!$Q118="N",'1a+c+n'!N118,0))</f>
        <v>0</v>
      </c>
      <c r="O118" s="115">
        <f>IF($C$4="Neattiecināmās izmaksas",IF('1a+c+n'!$Q118="N",'1a+c+n'!O118,0))</f>
        <v>0</v>
      </c>
      <c r="P118" s="116">
        <f>IF($C$4="Neattiecināmās izmaksas",IF('1a+c+n'!$Q118="N",'1a+c+n'!P118,0))</f>
        <v>0</v>
      </c>
    </row>
    <row r="119" spans="1:16" x14ac:dyDescent="0.2">
      <c r="A119" s="51">
        <f>IF(P119=0,0,IF(COUNTBLANK(P119)=1,0,COUNTA($P$14:P119)))</f>
        <v>0</v>
      </c>
      <c r="B119" s="24">
        <f>IF($C$4="Neattiecināmās izmaksas",IF('1a+c+n'!$Q119="N",'1a+c+n'!B119,0))</f>
        <v>0</v>
      </c>
      <c r="C119" s="64">
        <f>IF($C$4="Neattiecināmās izmaksas",IF('1a+c+n'!$Q119="N",'1a+c+n'!C119,0))</f>
        <v>0</v>
      </c>
      <c r="D119" s="24">
        <f>IF($C$4="Neattiecināmās izmaksas",IF('1a+c+n'!$Q119="N",'1a+c+n'!D119,0))</f>
        <v>0</v>
      </c>
      <c r="E119" s="46"/>
      <c r="F119" s="65"/>
      <c r="G119" s="115"/>
      <c r="H119" s="115">
        <f>IF($C$4="Neattiecināmās izmaksas",IF('1a+c+n'!$Q119="N",'1a+c+n'!H119,0))</f>
        <v>0</v>
      </c>
      <c r="I119" s="115"/>
      <c r="J119" s="115"/>
      <c r="K119" s="116">
        <f>IF($C$4="Neattiecināmās izmaksas",IF('1a+c+n'!$Q119="N",'1a+c+n'!K119,0))</f>
        <v>0</v>
      </c>
      <c r="L119" s="82">
        <f>IF($C$4="Neattiecināmās izmaksas",IF('1a+c+n'!$Q119="N",'1a+c+n'!L119,0))</f>
        <v>0</v>
      </c>
      <c r="M119" s="115">
        <f>IF($C$4="Neattiecināmās izmaksas",IF('1a+c+n'!$Q119="N",'1a+c+n'!M119,0))</f>
        <v>0</v>
      </c>
      <c r="N119" s="115">
        <f>IF($C$4="Neattiecināmās izmaksas",IF('1a+c+n'!$Q119="N",'1a+c+n'!N119,0))</f>
        <v>0</v>
      </c>
      <c r="O119" s="115">
        <f>IF($C$4="Neattiecināmās izmaksas",IF('1a+c+n'!$Q119="N",'1a+c+n'!O119,0))</f>
        <v>0</v>
      </c>
      <c r="P119" s="116">
        <f>IF($C$4="Neattiecināmās izmaksas",IF('1a+c+n'!$Q119="N",'1a+c+n'!P119,0))</f>
        <v>0</v>
      </c>
    </row>
    <row r="120" spans="1:16" x14ac:dyDescent="0.2">
      <c r="A120" s="51">
        <f>IF(P120=0,0,IF(COUNTBLANK(P120)=1,0,COUNTA($P$14:P120)))</f>
        <v>0</v>
      </c>
      <c r="B120" s="24">
        <f>IF($C$4="Neattiecināmās izmaksas",IF('1a+c+n'!$Q120="N",'1a+c+n'!B120,0))</f>
        <v>0</v>
      </c>
      <c r="C120" s="64">
        <f>IF($C$4="Neattiecināmās izmaksas",IF('1a+c+n'!$Q120="N",'1a+c+n'!C120,0))</f>
        <v>0</v>
      </c>
      <c r="D120" s="24">
        <f>IF($C$4="Neattiecināmās izmaksas",IF('1a+c+n'!$Q120="N",'1a+c+n'!D120,0))</f>
        <v>0</v>
      </c>
      <c r="E120" s="46"/>
      <c r="F120" s="65"/>
      <c r="G120" s="115"/>
      <c r="H120" s="115">
        <f>IF($C$4="Neattiecināmās izmaksas",IF('1a+c+n'!$Q120="N",'1a+c+n'!H120,0))</f>
        <v>0</v>
      </c>
      <c r="I120" s="115"/>
      <c r="J120" s="115"/>
      <c r="K120" s="116">
        <f>IF($C$4="Neattiecināmās izmaksas",IF('1a+c+n'!$Q120="N",'1a+c+n'!K120,0))</f>
        <v>0</v>
      </c>
      <c r="L120" s="82">
        <f>IF($C$4="Neattiecināmās izmaksas",IF('1a+c+n'!$Q120="N",'1a+c+n'!L120,0))</f>
        <v>0</v>
      </c>
      <c r="M120" s="115">
        <f>IF($C$4="Neattiecināmās izmaksas",IF('1a+c+n'!$Q120="N",'1a+c+n'!M120,0))</f>
        <v>0</v>
      </c>
      <c r="N120" s="115">
        <f>IF($C$4="Neattiecināmās izmaksas",IF('1a+c+n'!$Q120="N",'1a+c+n'!N120,0))</f>
        <v>0</v>
      </c>
      <c r="O120" s="115">
        <f>IF($C$4="Neattiecināmās izmaksas",IF('1a+c+n'!$Q120="N",'1a+c+n'!O120,0))</f>
        <v>0</v>
      </c>
      <c r="P120" s="116">
        <f>IF($C$4="Neattiecināmās izmaksas",IF('1a+c+n'!$Q120="N",'1a+c+n'!P120,0))</f>
        <v>0</v>
      </c>
    </row>
    <row r="121" spans="1:16" x14ac:dyDescent="0.2">
      <c r="A121" s="51">
        <f>IF(P121=0,0,IF(COUNTBLANK(P121)=1,0,COUNTA($P$14:P121)))</f>
        <v>0</v>
      </c>
      <c r="B121" s="24">
        <f>IF($C$4="Neattiecināmās izmaksas",IF('1a+c+n'!$Q121="N",'1a+c+n'!B121,0))</f>
        <v>0</v>
      </c>
      <c r="C121" s="64">
        <f>IF($C$4="Neattiecināmās izmaksas",IF('1a+c+n'!$Q121="N",'1a+c+n'!C121,0))</f>
        <v>0</v>
      </c>
      <c r="D121" s="24">
        <f>IF($C$4="Neattiecināmās izmaksas",IF('1a+c+n'!$Q121="N",'1a+c+n'!D121,0))</f>
        <v>0</v>
      </c>
      <c r="E121" s="46"/>
      <c r="F121" s="65"/>
      <c r="G121" s="115"/>
      <c r="H121" s="115">
        <f>IF($C$4="Neattiecināmās izmaksas",IF('1a+c+n'!$Q121="N",'1a+c+n'!H121,0))</f>
        <v>0</v>
      </c>
      <c r="I121" s="115"/>
      <c r="J121" s="115"/>
      <c r="K121" s="116">
        <f>IF($C$4="Neattiecināmās izmaksas",IF('1a+c+n'!$Q121="N",'1a+c+n'!K121,0))</f>
        <v>0</v>
      </c>
      <c r="L121" s="82">
        <f>IF($C$4="Neattiecināmās izmaksas",IF('1a+c+n'!$Q121="N",'1a+c+n'!L121,0))</f>
        <v>0</v>
      </c>
      <c r="M121" s="115">
        <f>IF($C$4="Neattiecināmās izmaksas",IF('1a+c+n'!$Q121="N",'1a+c+n'!M121,0))</f>
        <v>0</v>
      </c>
      <c r="N121" s="115">
        <f>IF($C$4="Neattiecināmās izmaksas",IF('1a+c+n'!$Q121="N",'1a+c+n'!N121,0))</f>
        <v>0</v>
      </c>
      <c r="O121" s="115">
        <f>IF($C$4="Neattiecināmās izmaksas",IF('1a+c+n'!$Q121="N",'1a+c+n'!O121,0))</f>
        <v>0</v>
      </c>
      <c r="P121" s="116">
        <f>IF($C$4="Neattiecināmās izmaksas",IF('1a+c+n'!$Q121="N",'1a+c+n'!P121,0))</f>
        <v>0</v>
      </c>
    </row>
    <row r="122" spans="1:16" x14ac:dyDescent="0.2">
      <c r="A122" s="51">
        <f>IF(P122=0,0,IF(COUNTBLANK(P122)=1,0,COUNTA($P$14:P122)))</f>
        <v>0</v>
      </c>
      <c r="B122" s="24">
        <f>IF($C$4="Neattiecināmās izmaksas",IF('1a+c+n'!$Q122="N",'1a+c+n'!B122,0))</f>
        <v>0</v>
      </c>
      <c r="C122" s="64">
        <f>IF($C$4="Neattiecināmās izmaksas",IF('1a+c+n'!$Q122="N",'1a+c+n'!C122,0))</f>
        <v>0</v>
      </c>
      <c r="D122" s="24">
        <f>IF($C$4="Neattiecināmās izmaksas",IF('1a+c+n'!$Q122="N",'1a+c+n'!D122,0))</f>
        <v>0</v>
      </c>
      <c r="E122" s="46"/>
      <c r="F122" s="65"/>
      <c r="G122" s="115"/>
      <c r="H122" s="115">
        <f>IF($C$4="Neattiecināmās izmaksas",IF('1a+c+n'!$Q122="N",'1a+c+n'!H122,0))</f>
        <v>0</v>
      </c>
      <c r="I122" s="115"/>
      <c r="J122" s="115"/>
      <c r="K122" s="116">
        <f>IF($C$4="Neattiecināmās izmaksas",IF('1a+c+n'!$Q122="N",'1a+c+n'!K122,0))</f>
        <v>0</v>
      </c>
      <c r="L122" s="82">
        <f>IF($C$4="Neattiecināmās izmaksas",IF('1a+c+n'!$Q122="N",'1a+c+n'!L122,0))</f>
        <v>0</v>
      </c>
      <c r="M122" s="115">
        <f>IF($C$4="Neattiecināmās izmaksas",IF('1a+c+n'!$Q122="N",'1a+c+n'!M122,0))</f>
        <v>0</v>
      </c>
      <c r="N122" s="115">
        <f>IF($C$4="Neattiecināmās izmaksas",IF('1a+c+n'!$Q122="N",'1a+c+n'!N122,0))</f>
        <v>0</v>
      </c>
      <c r="O122" s="115">
        <f>IF($C$4="Neattiecināmās izmaksas",IF('1a+c+n'!$Q122="N",'1a+c+n'!O122,0))</f>
        <v>0</v>
      </c>
      <c r="P122" s="116">
        <f>IF($C$4="Neattiecināmās izmaksas",IF('1a+c+n'!$Q122="N",'1a+c+n'!P122,0))</f>
        <v>0</v>
      </c>
    </row>
    <row r="123" spans="1:16" x14ac:dyDescent="0.2">
      <c r="A123" s="51">
        <f>IF(P123=0,0,IF(COUNTBLANK(P123)=1,0,COUNTA($P$14:P123)))</f>
        <v>0</v>
      </c>
      <c r="B123" s="24">
        <f>IF($C$4="Neattiecināmās izmaksas",IF('1a+c+n'!$Q123="N",'1a+c+n'!B123,0))</f>
        <v>0</v>
      </c>
      <c r="C123" s="64">
        <f>IF($C$4="Neattiecināmās izmaksas",IF('1a+c+n'!$Q123="N",'1a+c+n'!C123,0))</f>
        <v>0</v>
      </c>
      <c r="D123" s="24">
        <f>IF($C$4="Neattiecināmās izmaksas",IF('1a+c+n'!$Q123="N",'1a+c+n'!D123,0))</f>
        <v>0</v>
      </c>
      <c r="E123" s="46"/>
      <c r="F123" s="65"/>
      <c r="G123" s="115"/>
      <c r="H123" s="115">
        <f>IF($C$4="Neattiecināmās izmaksas",IF('1a+c+n'!$Q123="N",'1a+c+n'!H123,0))</f>
        <v>0</v>
      </c>
      <c r="I123" s="115"/>
      <c r="J123" s="115"/>
      <c r="K123" s="116">
        <f>IF($C$4="Neattiecināmās izmaksas",IF('1a+c+n'!$Q123="N",'1a+c+n'!K123,0))</f>
        <v>0</v>
      </c>
      <c r="L123" s="82">
        <f>IF($C$4="Neattiecināmās izmaksas",IF('1a+c+n'!$Q123="N",'1a+c+n'!L123,0))</f>
        <v>0</v>
      </c>
      <c r="M123" s="115">
        <f>IF($C$4="Neattiecināmās izmaksas",IF('1a+c+n'!$Q123="N",'1a+c+n'!M123,0))</f>
        <v>0</v>
      </c>
      <c r="N123" s="115">
        <f>IF($C$4="Neattiecināmās izmaksas",IF('1a+c+n'!$Q123="N",'1a+c+n'!N123,0))</f>
        <v>0</v>
      </c>
      <c r="O123" s="115">
        <f>IF($C$4="Neattiecināmās izmaksas",IF('1a+c+n'!$Q123="N",'1a+c+n'!O123,0))</f>
        <v>0</v>
      </c>
      <c r="P123" s="116">
        <f>IF($C$4="Neattiecināmās izmaksas",IF('1a+c+n'!$Q123="N",'1a+c+n'!P123,0))</f>
        <v>0</v>
      </c>
    </row>
    <row r="124" spans="1:16" x14ac:dyDescent="0.2">
      <c r="A124" s="51">
        <f>IF(P124=0,0,IF(COUNTBLANK(P124)=1,0,COUNTA($P$14:P124)))</f>
        <v>0</v>
      </c>
      <c r="B124" s="24">
        <f>IF($C$4="Neattiecināmās izmaksas",IF('1a+c+n'!$Q124="N",'1a+c+n'!B124,0))</f>
        <v>0</v>
      </c>
      <c r="C124" s="64">
        <f>IF($C$4="Neattiecināmās izmaksas",IF('1a+c+n'!$Q124="N",'1a+c+n'!C124,0))</f>
        <v>0</v>
      </c>
      <c r="D124" s="24">
        <f>IF($C$4="Neattiecināmās izmaksas",IF('1a+c+n'!$Q124="N",'1a+c+n'!D124,0))</f>
        <v>0</v>
      </c>
      <c r="E124" s="46"/>
      <c r="F124" s="65"/>
      <c r="G124" s="115"/>
      <c r="H124" s="115">
        <f>IF($C$4="Neattiecināmās izmaksas",IF('1a+c+n'!$Q124="N",'1a+c+n'!H124,0))</f>
        <v>0</v>
      </c>
      <c r="I124" s="115"/>
      <c r="J124" s="115"/>
      <c r="K124" s="116">
        <f>IF($C$4="Neattiecināmās izmaksas",IF('1a+c+n'!$Q124="N",'1a+c+n'!K124,0))</f>
        <v>0</v>
      </c>
      <c r="L124" s="82">
        <f>IF($C$4="Neattiecināmās izmaksas",IF('1a+c+n'!$Q124="N",'1a+c+n'!L124,0))</f>
        <v>0</v>
      </c>
      <c r="M124" s="115">
        <f>IF($C$4="Neattiecināmās izmaksas",IF('1a+c+n'!$Q124="N",'1a+c+n'!M124,0))</f>
        <v>0</v>
      </c>
      <c r="N124" s="115">
        <f>IF($C$4="Neattiecināmās izmaksas",IF('1a+c+n'!$Q124="N",'1a+c+n'!N124,0))</f>
        <v>0</v>
      </c>
      <c r="O124" s="115">
        <f>IF($C$4="Neattiecināmās izmaksas",IF('1a+c+n'!$Q124="N",'1a+c+n'!O124,0))</f>
        <v>0</v>
      </c>
      <c r="P124" s="116">
        <f>IF($C$4="Neattiecināmās izmaksas",IF('1a+c+n'!$Q124="N",'1a+c+n'!P124,0))</f>
        <v>0</v>
      </c>
    </row>
    <row r="125" spans="1:16" x14ac:dyDescent="0.2">
      <c r="A125" s="51">
        <f>IF(P125=0,0,IF(COUNTBLANK(P125)=1,0,COUNTA($P$14:P125)))</f>
        <v>0</v>
      </c>
      <c r="B125" s="24">
        <f>IF($C$4="Neattiecināmās izmaksas",IF('1a+c+n'!$Q125="N",'1a+c+n'!B125,0))</f>
        <v>0</v>
      </c>
      <c r="C125" s="64">
        <f>IF($C$4="Neattiecināmās izmaksas",IF('1a+c+n'!$Q125="N",'1a+c+n'!C125,0))</f>
        <v>0</v>
      </c>
      <c r="D125" s="24">
        <f>IF($C$4="Neattiecināmās izmaksas",IF('1a+c+n'!$Q125="N",'1a+c+n'!D125,0))</f>
        <v>0</v>
      </c>
      <c r="E125" s="46"/>
      <c r="F125" s="65"/>
      <c r="G125" s="115"/>
      <c r="H125" s="115">
        <f>IF($C$4="Neattiecināmās izmaksas",IF('1a+c+n'!$Q125="N",'1a+c+n'!H125,0))</f>
        <v>0</v>
      </c>
      <c r="I125" s="115"/>
      <c r="J125" s="115"/>
      <c r="K125" s="116">
        <f>IF($C$4="Neattiecināmās izmaksas",IF('1a+c+n'!$Q125="N",'1a+c+n'!K125,0))</f>
        <v>0</v>
      </c>
      <c r="L125" s="82">
        <f>IF($C$4="Neattiecināmās izmaksas",IF('1a+c+n'!$Q125="N",'1a+c+n'!L125,0))</f>
        <v>0</v>
      </c>
      <c r="M125" s="115">
        <f>IF($C$4="Neattiecināmās izmaksas",IF('1a+c+n'!$Q125="N",'1a+c+n'!M125,0))</f>
        <v>0</v>
      </c>
      <c r="N125" s="115">
        <f>IF($C$4="Neattiecināmās izmaksas",IF('1a+c+n'!$Q125="N",'1a+c+n'!N125,0))</f>
        <v>0</v>
      </c>
      <c r="O125" s="115">
        <f>IF($C$4="Neattiecināmās izmaksas",IF('1a+c+n'!$Q125="N",'1a+c+n'!O125,0))</f>
        <v>0</v>
      </c>
      <c r="P125" s="116">
        <f>IF($C$4="Neattiecināmās izmaksas",IF('1a+c+n'!$Q125="N",'1a+c+n'!P125,0))</f>
        <v>0</v>
      </c>
    </row>
    <row r="126" spans="1:16" x14ac:dyDescent="0.2">
      <c r="A126" s="51">
        <f>IF(P126=0,0,IF(COUNTBLANK(P126)=1,0,COUNTA($P$14:P126)))</f>
        <v>0</v>
      </c>
      <c r="B126" s="24">
        <f>IF($C$4="Neattiecināmās izmaksas",IF('1a+c+n'!$Q126="N",'1a+c+n'!B126,0))</f>
        <v>0</v>
      </c>
      <c r="C126" s="64">
        <f>IF($C$4="Neattiecināmās izmaksas",IF('1a+c+n'!$Q126="N",'1a+c+n'!C126,0))</f>
        <v>0</v>
      </c>
      <c r="D126" s="24">
        <f>IF($C$4="Neattiecināmās izmaksas",IF('1a+c+n'!$Q126="N",'1a+c+n'!D126,0))</f>
        <v>0</v>
      </c>
      <c r="E126" s="46"/>
      <c r="F126" s="65"/>
      <c r="G126" s="115"/>
      <c r="H126" s="115">
        <f>IF($C$4="Neattiecināmās izmaksas",IF('1a+c+n'!$Q126="N",'1a+c+n'!H126,0))</f>
        <v>0</v>
      </c>
      <c r="I126" s="115"/>
      <c r="J126" s="115"/>
      <c r="K126" s="116">
        <f>IF($C$4="Neattiecināmās izmaksas",IF('1a+c+n'!$Q126="N",'1a+c+n'!K126,0))</f>
        <v>0</v>
      </c>
      <c r="L126" s="82">
        <f>IF($C$4="Neattiecināmās izmaksas",IF('1a+c+n'!$Q126="N",'1a+c+n'!L126,0))</f>
        <v>0</v>
      </c>
      <c r="M126" s="115">
        <f>IF($C$4="Neattiecināmās izmaksas",IF('1a+c+n'!$Q126="N",'1a+c+n'!M126,0))</f>
        <v>0</v>
      </c>
      <c r="N126" s="115">
        <f>IF($C$4="Neattiecināmās izmaksas",IF('1a+c+n'!$Q126="N",'1a+c+n'!N126,0))</f>
        <v>0</v>
      </c>
      <c r="O126" s="115">
        <f>IF($C$4="Neattiecināmās izmaksas",IF('1a+c+n'!$Q126="N",'1a+c+n'!O126,0))</f>
        <v>0</v>
      </c>
      <c r="P126" s="116">
        <f>IF($C$4="Neattiecināmās izmaksas",IF('1a+c+n'!$Q126="N",'1a+c+n'!P126,0))</f>
        <v>0</v>
      </c>
    </row>
    <row r="127" spans="1:16" x14ac:dyDescent="0.2">
      <c r="A127" s="51">
        <f>IF(P127=0,0,IF(COUNTBLANK(P127)=1,0,COUNTA($P$14:P127)))</f>
        <v>0</v>
      </c>
      <c r="B127" s="24">
        <f>IF($C$4="Neattiecināmās izmaksas",IF('1a+c+n'!$Q127="N",'1a+c+n'!B127,0))</f>
        <v>0</v>
      </c>
      <c r="C127" s="64">
        <f>IF($C$4="Neattiecināmās izmaksas",IF('1a+c+n'!$Q127="N",'1a+c+n'!C127,0))</f>
        <v>0</v>
      </c>
      <c r="D127" s="24">
        <f>IF($C$4="Neattiecināmās izmaksas",IF('1a+c+n'!$Q127="N",'1a+c+n'!D127,0))</f>
        <v>0</v>
      </c>
      <c r="E127" s="46"/>
      <c r="F127" s="65"/>
      <c r="G127" s="115"/>
      <c r="H127" s="115">
        <f>IF($C$4="Neattiecināmās izmaksas",IF('1a+c+n'!$Q127="N",'1a+c+n'!H127,0))</f>
        <v>0</v>
      </c>
      <c r="I127" s="115"/>
      <c r="J127" s="115"/>
      <c r="K127" s="116">
        <f>IF($C$4="Neattiecināmās izmaksas",IF('1a+c+n'!$Q127="N",'1a+c+n'!K127,0))</f>
        <v>0</v>
      </c>
      <c r="L127" s="82">
        <f>IF($C$4="Neattiecināmās izmaksas",IF('1a+c+n'!$Q127="N",'1a+c+n'!L127,0))</f>
        <v>0</v>
      </c>
      <c r="M127" s="115">
        <f>IF($C$4="Neattiecināmās izmaksas",IF('1a+c+n'!$Q127="N",'1a+c+n'!M127,0))</f>
        <v>0</v>
      </c>
      <c r="N127" s="115">
        <f>IF($C$4="Neattiecināmās izmaksas",IF('1a+c+n'!$Q127="N",'1a+c+n'!N127,0))</f>
        <v>0</v>
      </c>
      <c r="O127" s="115">
        <f>IF($C$4="Neattiecināmās izmaksas",IF('1a+c+n'!$Q127="N",'1a+c+n'!O127,0))</f>
        <v>0</v>
      </c>
      <c r="P127" s="116">
        <f>IF($C$4="Neattiecināmās izmaksas",IF('1a+c+n'!$Q127="N",'1a+c+n'!P127,0))</f>
        <v>0</v>
      </c>
    </row>
    <row r="128" spans="1:16" x14ac:dyDescent="0.2">
      <c r="A128" s="51">
        <f>IF(P128=0,0,IF(COUNTBLANK(P128)=1,0,COUNTA($P$14:P128)))</f>
        <v>0</v>
      </c>
      <c r="B128" s="24">
        <f>IF($C$4="Neattiecināmās izmaksas",IF('1a+c+n'!$Q128="N",'1a+c+n'!B128,0))</f>
        <v>0</v>
      </c>
      <c r="C128" s="64">
        <f>IF($C$4="Neattiecināmās izmaksas",IF('1a+c+n'!$Q128="N",'1a+c+n'!C128,0))</f>
        <v>0</v>
      </c>
      <c r="D128" s="24">
        <f>IF($C$4="Neattiecināmās izmaksas",IF('1a+c+n'!$Q128="N",'1a+c+n'!D128,0))</f>
        <v>0</v>
      </c>
      <c r="E128" s="46"/>
      <c r="F128" s="65"/>
      <c r="G128" s="115"/>
      <c r="H128" s="115">
        <f>IF($C$4="Neattiecināmās izmaksas",IF('1a+c+n'!$Q128="N",'1a+c+n'!H128,0))</f>
        <v>0</v>
      </c>
      <c r="I128" s="115"/>
      <c r="J128" s="115"/>
      <c r="K128" s="116">
        <f>IF($C$4="Neattiecināmās izmaksas",IF('1a+c+n'!$Q128="N",'1a+c+n'!K128,0))</f>
        <v>0</v>
      </c>
      <c r="L128" s="82">
        <f>IF($C$4="Neattiecināmās izmaksas",IF('1a+c+n'!$Q128="N",'1a+c+n'!L128,0))</f>
        <v>0</v>
      </c>
      <c r="M128" s="115">
        <f>IF($C$4="Neattiecināmās izmaksas",IF('1a+c+n'!$Q128="N",'1a+c+n'!M128,0))</f>
        <v>0</v>
      </c>
      <c r="N128" s="115">
        <f>IF($C$4="Neattiecināmās izmaksas",IF('1a+c+n'!$Q128="N",'1a+c+n'!N128,0))</f>
        <v>0</v>
      </c>
      <c r="O128" s="115">
        <f>IF($C$4="Neattiecināmās izmaksas",IF('1a+c+n'!$Q128="N",'1a+c+n'!O128,0))</f>
        <v>0</v>
      </c>
      <c r="P128" s="116">
        <f>IF($C$4="Neattiecināmās izmaksas",IF('1a+c+n'!$Q128="N",'1a+c+n'!P128,0))</f>
        <v>0</v>
      </c>
    </row>
    <row r="129" spans="1:16" x14ac:dyDescent="0.2">
      <c r="A129" s="51">
        <f>IF(P129=0,0,IF(COUNTBLANK(P129)=1,0,COUNTA($P$14:P129)))</f>
        <v>0</v>
      </c>
      <c r="B129" s="24">
        <f>IF($C$4="Neattiecināmās izmaksas",IF('1a+c+n'!$Q129="N",'1a+c+n'!B129,0))</f>
        <v>0</v>
      </c>
      <c r="C129" s="64">
        <f>IF($C$4="Neattiecināmās izmaksas",IF('1a+c+n'!$Q129="N",'1a+c+n'!C129,0))</f>
        <v>0</v>
      </c>
      <c r="D129" s="24">
        <f>IF($C$4="Neattiecināmās izmaksas",IF('1a+c+n'!$Q129="N",'1a+c+n'!D129,0))</f>
        <v>0</v>
      </c>
      <c r="E129" s="46"/>
      <c r="F129" s="65"/>
      <c r="G129" s="115"/>
      <c r="H129" s="115">
        <f>IF($C$4="Neattiecināmās izmaksas",IF('1a+c+n'!$Q129="N",'1a+c+n'!H129,0))</f>
        <v>0</v>
      </c>
      <c r="I129" s="115"/>
      <c r="J129" s="115"/>
      <c r="K129" s="116">
        <f>IF($C$4="Neattiecināmās izmaksas",IF('1a+c+n'!$Q129="N",'1a+c+n'!K129,0))</f>
        <v>0</v>
      </c>
      <c r="L129" s="82">
        <f>IF($C$4="Neattiecināmās izmaksas",IF('1a+c+n'!$Q129="N",'1a+c+n'!L129,0))</f>
        <v>0</v>
      </c>
      <c r="M129" s="115">
        <f>IF($C$4="Neattiecināmās izmaksas",IF('1a+c+n'!$Q129="N",'1a+c+n'!M129,0))</f>
        <v>0</v>
      </c>
      <c r="N129" s="115">
        <f>IF($C$4="Neattiecināmās izmaksas",IF('1a+c+n'!$Q129="N",'1a+c+n'!N129,0))</f>
        <v>0</v>
      </c>
      <c r="O129" s="115">
        <f>IF($C$4="Neattiecināmās izmaksas",IF('1a+c+n'!$Q129="N",'1a+c+n'!O129,0))</f>
        <v>0</v>
      </c>
      <c r="P129" s="116">
        <f>IF($C$4="Neattiecināmās izmaksas",IF('1a+c+n'!$Q129="N",'1a+c+n'!P129,0))</f>
        <v>0</v>
      </c>
    </row>
    <row r="130" spans="1:16" x14ac:dyDescent="0.2">
      <c r="A130" s="51">
        <f>IF(P130=0,0,IF(COUNTBLANK(P130)=1,0,COUNTA($P$14:P130)))</f>
        <v>0</v>
      </c>
      <c r="B130" s="24">
        <f>IF($C$4="Neattiecināmās izmaksas",IF('1a+c+n'!$Q130="N",'1a+c+n'!B130,0))</f>
        <v>0</v>
      </c>
      <c r="C130" s="64">
        <f>IF($C$4="Neattiecināmās izmaksas",IF('1a+c+n'!$Q130="N",'1a+c+n'!C130,0))</f>
        <v>0</v>
      </c>
      <c r="D130" s="24">
        <f>IF($C$4="Neattiecināmās izmaksas",IF('1a+c+n'!$Q130="N",'1a+c+n'!D130,0))</f>
        <v>0</v>
      </c>
      <c r="E130" s="46"/>
      <c r="F130" s="65"/>
      <c r="G130" s="115"/>
      <c r="H130" s="115">
        <f>IF($C$4="Neattiecināmās izmaksas",IF('1a+c+n'!$Q130="N",'1a+c+n'!H130,0))</f>
        <v>0</v>
      </c>
      <c r="I130" s="115"/>
      <c r="J130" s="115"/>
      <c r="K130" s="116">
        <f>IF($C$4="Neattiecināmās izmaksas",IF('1a+c+n'!$Q130="N",'1a+c+n'!K130,0))</f>
        <v>0</v>
      </c>
      <c r="L130" s="82">
        <f>IF($C$4="Neattiecināmās izmaksas",IF('1a+c+n'!$Q130="N",'1a+c+n'!L130,0))</f>
        <v>0</v>
      </c>
      <c r="M130" s="115">
        <f>IF($C$4="Neattiecināmās izmaksas",IF('1a+c+n'!$Q130="N",'1a+c+n'!M130,0))</f>
        <v>0</v>
      </c>
      <c r="N130" s="115">
        <f>IF($C$4="Neattiecināmās izmaksas",IF('1a+c+n'!$Q130="N",'1a+c+n'!N130,0))</f>
        <v>0</v>
      </c>
      <c r="O130" s="115">
        <f>IF($C$4="Neattiecināmās izmaksas",IF('1a+c+n'!$Q130="N",'1a+c+n'!O130,0))</f>
        <v>0</v>
      </c>
      <c r="P130" s="116">
        <f>IF($C$4="Neattiecināmās izmaksas",IF('1a+c+n'!$Q130="N",'1a+c+n'!P130,0))</f>
        <v>0</v>
      </c>
    </row>
    <row r="131" spans="1:16" x14ac:dyDescent="0.2">
      <c r="A131" s="51">
        <f>IF(P131=0,0,IF(COUNTBLANK(P131)=1,0,COUNTA($P$14:P131)))</f>
        <v>0</v>
      </c>
      <c r="B131" s="24">
        <f>IF($C$4="Neattiecināmās izmaksas",IF('1a+c+n'!$Q131="N",'1a+c+n'!B131,0))</f>
        <v>0</v>
      </c>
      <c r="C131" s="64">
        <f>IF($C$4="Neattiecināmās izmaksas",IF('1a+c+n'!$Q131="N",'1a+c+n'!C131,0))</f>
        <v>0</v>
      </c>
      <c r="D131" s="24">
        <f>IF($C$4="Neattiecināmās izmaksas",IF('1a+c+n'!$Q131="N",'1a+c+n'!D131,0))</f>
        <v>0</v>
      </c>
      <c r="E131" s="46"/>
      <c r="F131" s="65"/>
      <c r="G131" s="115"/>
      <c r="H131" s="115">
        <f>IF($C$4="Neattiecināmās izmaksas",IF('1a+c+n'!$Q131="N",'1a+c+n'!H131,0))</f>
        <v>0</v>
      </c>
      <c r="I131" s="115"/>
      <c r="J131" s="115"/>
      <c r="K131" s="116">
        <f>IF($C$4="Neattiecināmās izmaksas",IF('1a+c+n'!$Q131="N",'1a+c+n'!K131,0))</f>
        <v>0</v>
      </c>
      <c r="L131" s="82">
        <f>IF($C$4="Neattiecināmās izmaksas",IF('1a+c+n'!$Q131="N",'1a+c+n'!L131,0))</f>
        <v>0</v>
      </c>
      <c r="M131" s="115">
        <f>IF($C$4="Neattiecināmās izmaksas",IF('1a+c+n'!$Q131="N",'1a+c+n'!M131,0))</f>
        <v>0</v>
      </c>
      <c r="N131" s="115">
        <f>IF($C$4="Neattiecināmās izmaksas",IF('1a+c+n'!$Q131="N",'1a+c+n'!N131,0))</f>
        <v>0</v>
      </c>
      <c r="O131" s="115">
        <f>IF($C$4="Neattiecināmās izmaksas",IF('1a+c+n'!$Q131="N",'1a+c+n'!O131,0))</f>
        <v>0</v>
      </c>
      <c r="P131" s="116">
        <f>IF($C$4="Neattiecināmās izmaksas",IF('1a+c+n'!$Q131="N",'1a+c+n'!P131,0))</f>
        <v>0</v>
      </c>
    </row>
    <row r="132" spans="1:16" x14ac:dyDescent="0.2">
      <c r="A132" s="51">
        <f>IF(P132=0,0,IF(COUNTBLANK(P132)=1,0,COUNTA($P$14:P132)))</f>
        <v>0</v>
      </c>
      <c r="B132" s="24">
        <f>IF($C$4="Neattiecināmās izmaksas",IF('1a+c+n'!$Q132="N",'1a+c+n'!B132,0))</f>
        <v>0</v>
      </c>
      <c r="C132" s="64">
        <f>IF($C$4="Neattiecināmās izmaksas",IF('1a+c+n'!$Q132="N",'1a+c+n'!C132,0))</f>
        <v>0</v>
      </c>
      <c r="D132" s="24">
        <f>IF($C$4="Neattiecināmās izmaksas",IF('1a+c+n'!$Q132="N",'1a+c+n'!D132,0))</f>
        <v>0</v>
      </c>
      <c r="E132" s="46"/>
      <c r="F132" s="65"/>
      <c r="G132" s="115"/>
      <c r="H132" s="115">
        <f>IF($C$4="Neattiecināmās izmaksas",IF('1a+c+n'!$Q132="N",'1a+c+n'!H132,0))</f>
        <v>0</v>
      </c>
      <c r="I132" s="115"/>
      <c r="J132" s="115"/>
      <c r="K132" s="116">
        <f>IF($C$4="Neattiecināmās izmaksas",IF('1a+c+n'!$Q132="N",'1a+c+n'!K132,0))</f>
        <v>0</v>
      </c>
      <c r="L132" s="82">
        <f>IF($C$4="Neattiecināmās izmaksas",IF('1a+c+n'!$Q132="N",'1a+c+n'!L132,0))</f>
        <v>0</v>
      </c>
      <c r="M132" s="115">
        <f>IF($C$4="Neattiecināmās izmaksas",IF('1a+c+n'!$Q132="N",'1a+c+n'!M132,0))</f>
        <v>0</v>
      </c>
      <c r="N132" s="115">
        <f>IF($C$4="Neattiecināmās izmaksas",IF('1a+c+n'!$Q132="N",'1a+c+n'!N132,0))</f>
        <v>0</v>
      </c>
      <c r="O132" s="115">
        <f>IF($C$4="Neattiecināmās izmaksas",IF('1a+c+n'!$Q132="N",'1a+c+n'!O132,0))</f>
        <v>0</v>
      </c>
      <c r="P132" s="116">
        <f>IF($C$4="Neattiecināmās izmaksas",IF('1a+c+n'!$Q132="N",'1a+c+n'!P132,0))</f>
        <v>0</v>
      </c>
    </row>
    <row r="133" spans="1:16" x14ac:dyDescent="0.2">
      <c r="A133" s="51">
        <f>IF(P133=0,0,IF(COUNTBLANK(P133)=1,0,COUNTA($P$14:P133)))</f>
        <v>0</v>
      </c>
      <c r="B133" s="24">
        <f>IF($C$4="Neattiecināmās izmaksas",IF('1a+c+n'!$Q133="N",'1a+c+n'!B133,0))</f>
        <v>0</v>
      </c>
      <c r="C133" s="64">
        <f>IF($C$4="Neattiecināmās izmaksas",IF('1a+c+n'!$Q133="N",'1a+c+n'!C133,0))</f>
        <v>0</v>
      </c>
      <c r="D133" s="24">
        <f>IF($C$4="Neattiecināmās izmaksas",IF('1a+c+n'!$Q133="N",'1a+c+n'!D133,0))</f>
        <v>0</v>
      </c>
      <c r="E133" s="46"/>
      <c r="F133" s="65"/>
      <c r="G133" s="115"/>
      <c r="H133" s="115">
        <f>IF($C$4="Neattiecināmās izmaksas",IF('1a+c+n'!$Q133="N",'1a+c+n'!H133,0))</f>
        <v>0</v>
      </c>
      <c r="I133" s="115"/>
      <c r="J133" s="115"/>
      <c r="K133" s="116">
        <f>IF($C$4="Neattiecināmās izmaksas",IF('1a+c+n'!$Q133="N",'1a+c+n'!K133,0))</f>
        <v>0</v>
      </c>
      <c r="L133" s="82">
        <f>IF($C$4="Neattiecināmās izmaksas",IF('1a+c+n'!$Q133="N",'1a+c+n'!L133,0))</f>
        <v>0</v>
      </c>
      <c r="M133" s="115">
        <f>IF($C$4="Neattiecināmās izmaksas",IF('1a+c+n'!$Q133="N",'1a+c+n'!M133,0))</f>
        <v>0</v>
      </c>
      <c r="N133" s="115">
        <f>IF($C$4="Neattiecināmās izmaksas",IF('1a+c+n'!$Q133="N",'1a+c+n'!N133,0))</f>
        <v>0</v>
      </c>
      <c r="O133" s="115">
        <f>IF($C$4="Neattiecināmās izmaksas",IF('1a+c+n'!$Q133="N",'1a+c+n'!O133,0))</f>
        <v>0</v>
      </c>
      <c r="P133" s="116">
        <f>IF($C$4="Neattiecināmās izmaksas",IF('1a+c+n'!$Q133="N",'1a+c+n'!P133,0))</f>
        <v>0</v>
      </c>
    </row>
    <row r="134" spans="1:16" x14ac:dyDescent="0.2">
      <c r="A134" s="51">
        <f>IF(P134=0,0,IF(COUNTBLANK(P134)=1,0,COUNTA($P$14:P134)))</f>
        <v>0</v>
      </c>
      <c r="B134" s="24">
        <f>IF($C$4="Neattiecināmās izmaksas",IF('1a+c+n'!$Q134="N",'1a+c+n'!B134,0))</f>
        <v>0</v>
      </c>
      <c r="C134" s="64">
        <f>IF($C$4="Neattiecināmās izmaksas",IF('1a+c+n'!$Q134="N",'1a+c+n'!C134,0))</f>
        <v>0</v>
      </c>
      <c r="D134" s="24">
        <f>IF($C$4="Neattiecināmās izmaksas",IF('1a+c+n'!$Q134="N",'1a+c+n'!D134,0))</f>
        <v>0</v>
      </c>
      <c r="E134" s="46"/>
      <c r="F134" s="65"/>
      <c r="G134" s="115"/>
      <c r="H134" s="115">
        <f>IF($C$4="Neattiecināmās izmaksas",IF('1a+c+n'!$Q134="N",'1a+c+n'!H134,0))</f>
        <v>0</v>
      </c>
      <c r="I134" s="115"/>
      <c r="J134" s="115"/>
      <c r="K134" s="116">
        <f>IF($C$4="Neattiecināmās izmaksas",IF('1a+c+n'!$Q134="N",'1a+c+n'!K134,0))</f>
        <v>0</v>
      </c>
      <c r="L134" s="82">
        <f>IF($C$4="Neattiecināmās izmaksas",IF('1a+c+n'!$Q134="N",'1a+c+n'!L134,0))</f>
        <v>0</v>
      </c>
      <c r="M134" s="115">
        <f>IF($C$4="Neattiecināmās izmaksas",IF('1a+c+n'!$Q134="N",'1a+c+n'!M134,0))</f>
        <v>0</v>
      </c>
      <c r="N134" s="115">
        <f>IF($C$4="Neattiecināmās izmaksas",IF('1a+c+n'!$Q134="N",'1a+c+n'!N134,0))</f>
        <v>0</v>
      </c>
      <c r="O134" s="115">
        <f>IF($C$4="Neattiecināmās izmaksas",IF('1a+c+n'!$Q134="N",'1a+c+n'!O134,0))</f>
        <v>0</v>
      </c>
      <c r="P134" s="116">
        <f>IF($C$4="Neattiecināmās izmaksas",IF('1a+c+n'!$Q134="N",'1a+c+n'!P134,0))</f>
        <v>0</v>
      </c>
    </row>
    <row r="135" spans="1:16" x14ac:dyDescent="0.2">
      <c r="A135" s="51">
        <f>IF(P135=0,0,IF(COUNTBLANK(P135)=1,0,COUNTA($P$14:P135)))</f>
        <v>0</v>
      </c>
      <c r="B135" s="24">
        <f>IF($C$4="Neattiecināmās izmaksas",IF('1a+c+n'!$Q135="N",'1a+c+n'!B135,0))</f>
        <v>0</v>
      </c>
      <c r="C135" s="64">
        <f>IF($C$4="Neattiecināmās izmaksas",IF('1a+c+n'!$Q135="N",'1a+c+n'!C135,0))</f>
        <v>0</v>
      </c>
      <c r="D135" s="24">
        <f>IF($C$4="Neattiecināmās izmaksas",IF('1a+c+n'!$Q135="N",'1a+c+n'!D135,0))</f>
        <v>0</v>
      </c>
      <c r="E135" s="46"/>
      <c r="F135" s="65"/>
      <c r="G135" s="115"/>
      <c r="H135" s="115">
        <f>IF($C$4="Neattiecināmās izmaksas",IF('1a+c+n'!$Q135="N",'1a+c+n'!H135,0))</f>
        <v>0</v>
      </c>
      <c r="I135" s="115"/>
      <c r="J135" s="115"/>
      <c r="K135" s="116">
        <f>IF($C$4="Neattiecināmās izmaksas",IF('1a+c+n'!$Q135="N",'1a+c+n'!K135,0))</f>
        <v>0</v>
      </c>
      <c r="L135" s="82">
        <f>IF($C$4="Neattiecināmās izmaksas",IF('1a+c+n'!$Q135="N",'1a+c+n'!L135,0))</f>
        <v>0</v>
      </c>
      <c r="M135" s="115">
        <f>IF($C$4="Neattiecināmās izmaksas",IF('1a+c+n'!$Q135="N",'1a+c+n'!M135,0))</f>
        <v>0</v>
      </c>
      <c r="N135" s="115">
        <f>IF($C$4="Neattiecināmās izmaksas",IF('1a+c+n'!$Q135="N",'1a+c+n'!N135,0))</f>
        <v>0</v>
      </c>
      <c r="O135" s="115">
        <f>IF($C$4="Neattiecināmās izmaksas",IF('1a+c+n'!$Q135="N",'1a+c+n'!O135,0))</f>
        <v>0</v>
      </c>
      <c r="P135" s="116">
        <f>IF($C$4="Neattiecināmās izmaksas",IF('1a+c+n'!$Q135="N",'1a+c+n'!P135,0))</f>
        <v>0</v>
      </c>
    </row>
    <row r="136" spans="1:16" x14ac:dyDescent="0.2">
      <c r="A136" s="51">
        <f>IF(P136=0,0,IF(COUNTBLANK(P136)=1,0,COUNTA($P$14:P136)))</f>
        <v>0</v>
      </c>
      <c r="B136" s="24">
        <f>IF($C$4="Neattiecināmās izmaksas",IF('1a+c+n'!$Q136="N",'1a+c+n'!B136,0))</f>
        <v>0</v>
      </c>
      <c r="C136" s="64">
        <f>IF($C$4="Neattiecināmās izmaksas",IF('1a+c+n'!$Q136="N",'1a+c+n'!C136,0))</f>
        <v>0</v>
      </c>
      <c r="D136" s="24">
        <f>IF($C$4="Neattiecināmās izmaksas",IF('1a+c+n'!$Q136="N",'1a+c+n'!D136,0))</f>
        <v>0</v>
      </c>
      <c r="E136" s="46"/>
      <c r="F136" s="65"/>
      <c r="G136" s="115"/>
      <c r="H136" s="115">
        <f>IF($C$4="Neattiecināmās izmaksas",IF('1a+c+n'!$Q136="N",'1a+c+n'!H136,0))</f>
        <v>0</v>
      </c>
      <c r="I136" s="115"/>
      <c r="J136" s="115"/>
      <c r="K136" s="116">
        <f>IF($C$4="Neattiecināmās izmaksas",IF('1a+c+n'!$Q136="N",'1a+c+n'!K136,0))</f>
        <v>0</v>
      </c>
      <c r="L136" s="82">
        <f>IF($C$4="Neattiecināmās izmaksas",IF('1a+c+n'!$Q136="N",'1a+c+n'!L136,0))</f>
        <v>0</v>
      </c>
      <c r="M136" s="115">
        <f>IF($C$4="Neattiecināmās izmaksas",IF('1a+c+n'!$Q136="N",'1a+c+n'!M136,0))</f>
        <v>0</v>
      </c>
      <c r="N136" s="115">
        <f>IF($C$4="Neattiecināmās izmaksas",IF('1a+c+n'!$Q136="N",'1a+c+n'!N136,0))</f>
        <v>0</v>
      </c>
      <c r="O136" s="115">
        <f>IF($C$4="Neattiecināmās izmaksas",IF('1a+c+n'!$Q136="N",'1a+c+n'!O136,0))</f>
        <v>0</v>
      </c>
      <c r="P136" s="116">
        <f>IF($C$4="Neattiecināmās izmaksas",IF('1a+c+n'!$Q136="N",'1a+c+n'!P136,0))</f>
        <v>0</v>
      </c>
    </row>
    <row r="137" spans="1:16" x14ac:dyDescent="0.2">
      <c r="A137" s="51">
        <f>IF(P137=0,0,IF(COUNTBLANK(P137)=1,0,COUNTA($P$14:P137)))</f>
        <v>0</v>
      </c>
      <c r="B137" s="24">
        <f>IF($C$4="Neattiecināmās izmaksas",IF('1a+c+n'!$Q137="N",'1a+c+n'!B137,0))</f>
        <v>0</v>
      </c>
      <c r="C137" s="64">
        <f>IF($C$4="Neattiecināmās izmaksas",IF('1a+c+n'!$Q137="N",'1a+c+n'!C137,0))</f>
        <v>0</v>
      </c>
      <c r="D137" s="24">
        <f>IF($C$4="Neattiecināmās izmaksas",IF('1a+c+n'!$Q137="N",'1a+c+n'!D137,0))</f>
        <v>0</v>
      </c>
      <c r="E137" s="46"/>
      <c r="F137" s="65"/>
      <c r="G137" s="115"/>
      <c r="H137" s="115">
        <f>IF($C$4="Neattiecināmās izmaksas",IF('1a+c+n'!$Q137="N",'1a+c+n'!H137,0))</f>
        <v>0</v>
      </c>
      <c r="I137" s="115"/>
      <c r="J137" s="115"/>
      <c r="K137" s="116">
        <f>IF($C$4="Neattiecināmās izmaksas",IF('1a+c+n'!$Q137="N",'1a+c+n'!K137,0))</f>
        <v>0</v>
      </c>
      <c r="L137" s="82">
        <f>IF($C$4="Neattiecināmās izmaksas",IF('1a+c+n'!$Q137="N",'1a+c+n'!L137,0))</f>
        <v>0</v>
      </c>
      <c r="M137" s="115">
        <f>IF($C$4="Neattiecināmās izmaksas",IF('1a+c+n'!$Q137="N",'1a+c+n'!M137,0))</f>
        <v>0</v>
      </c>
      <c r="N137" s="115">
        <f>IF($C$4="Neattiecināmās izmaksas",IF('1a+c+n'!$Q137="N",'1a+c+n'!N137,0))</f>
        <v>0</v>
      </c>
      <c r="O137" s="115">
        <f>IF($C$4="Neattiecināmās izmaksas",IF('1a+c+n'!$Q137="N",'1a+c+n'!O137,0))</f>
        <v>0</v>
      </c>
      <c r="P137" s="116">
        <f>IF($C$4="Neattiecināmās izmaksas",IF('1a+c+n'!$Q137="N",'1a+c+n'!P137,0))</f>
        <v>0</v>
      </c>
    </row>
    <row r="138" spans="1:16" x14ac:dyDescent="0.2">
      <c r="A138" s="51">
        <f>IF(P138=0,0,IF(COUNTBLANK(P138)=1,0,COUNTA($P$14:P138)))</f>
        <v>0</v>
      </c>
      <c r="B138" s="24">
        <f>IF($C$4="Neattiecināmās izmaksas",IF('1a+c+n'!$Q138="N",'1a+c+n'!B138,0))</f>
        <v>0</v>
      </c>
      <c r="C138" s="64">
        <f>IF($C$4="Neattiecināmās izmaksas",IF('1a+c+n'!$Q138="N",'1a+c+n'!C138,0))</f>
        <v>0</v>
      </c>
      <c r="D138" s="24">
        <f>IF($C$4="Neattiecināmās izmaksas",IF('1a+c+n'!$Q138="N",'1a+c+n'!D138,0))</f>
        <v>0</v>
      </c>
      <c r="E138" s="46"/>
      <c r="F138" s="65"/>
      <c r="G138" s="115"/>
      <c r="H138" s="115">
        <f>IF($C$4="Neattiecināmās izmaksas",IF('1a+c+n'!$Q138="N",'1a+c+n'!H138,0))</f>
        <v>0</v>
      </c>
      <c r="I138" s="115"/>
      <c r="J138" s="115"/>
      <c r="K138" s="116">
        <f>IF($C$4="Neattiecināmās izmaksas",IF('1a+c+n'!$Q138="N",'1a+c+n'!K138,0))</f>
        <v>0</v>
      </c>
      <c r="L138" s="82">
        <f>IF($C$4="Neattiecināmās izmaksas",IF('1a+c+n'!$Q138="N",'1a+c+n'!L138,0))</f>
        <v>0</v>
      </c>
      <c r="M138" s="115">
        <f>IF($C$4="Neattiecināmās izmaksas",IF('1a+c+n'!$Q138="N",'1a+c+n'!M138,0))</f>
        <v>0</v>
      </c>
      <c r="N138" s="115">
        <f>IF($C$4="Neattiecināmās izmaksas",IF('1a+c+n'!$Q138="N",'1a+c+n'!N138,0))</f>
        <v>0</v>
      </c>
      <c r="O138" s="115">
        <f>IF($C$4="Neattiecināmās izmaksas",IF('1a+c+n'!$Q138="N",'1a+c+n'!O138,0))</f>
        <v>0</v>
      </c>
      <c r="P138" s="116">
        <f>IF($C$4="Neattiecināmās izmaksas",IF('1a+c+n'!$Q138="N",'1a+c+n'!P138,0))</f>
        <v>0</v>
      </c>
    </row>
    <row r="139" spans="1:16" ht="67.5" x14ac:dyDescent="0.2">
      <c r="A139" s="51">
        <f>IF(P139=0,0,IF(COUNTBLANK(P139)=1,0,COUNTA($P$14:P139)))</f>
        <v>0</v>
      </c>
      <c r="B139" s="24">
        <f>IF($C$4="Neattiecināmās izmaksas",IF('1a+c+n'!$Q139="N",'1a+c+n'!B139,0))</f>
        <v>0</v>
      </c>
      <c r="C139" s="64" t="str">
        <f>IF($C$4="Neattiecināmās izmaksas",IF('1a+c+n'!$Q139="N",'1a+c+n'!C139,0))</f>
        <v>Pakāpienu attīrīšana, nolauzto pakāpienu galu atjaunošana, pakāpienu izdiluma izvilkšana un attīrīšana. Kāpņu laukuma attīrīšana betona virsmu līdzināšana un slīpēšana. Pakāpienu un kāpņu laukumu pārklāšana ar eļļu, kas paredzēta betona virsmām.</v>
      </c>
      <c r="D139" s="24" t="str">
        <f>IF($C$4="Neattiecināmās izmaksas",IF('1a+c+n'!$Q139="N",'1a+c+n'!D139,0))</f>
        <v>m2</v>
      </c>
      <c r="E139" s="46"/>
      <c r="F139" s="65"/>
      <c r="G139" s="115"/>
      <c r="H139" s="115">
        <f>IF($C$4="Neattiecināmās izmaksas",IF('1a+c+n'!$Q139="N",'1a+c+n'!H139,0))</f>
        <v>0</v>
      </c>
      <c r="I139" s="115"/>
      <c r="J139" s="115"/>
      <c r="K139" s="116">
        <f>IF($C$4="Neattiecināmās izmaksas",IF('1a+c+n'!$Q139="N",'1a+c+n'!K139,0))</f>
        <v>0</v>
      </c>
      <c r="L139" s="82">
        <f>IF($C$4="Neattiecināmās izmaksas",IF('1a+c+n'!$Q139="N",'1a+c+n'!L139,0))</f>
        <v>0</v>
      </c>
      <c r="M139" s="115">
        <f>IF($C$4="Neattiecināmās izmaksas",IF('1a+c+n'!$Q139="N",'1a+c+n'!M139,0))</f>
        <v>0</v>
      </c>
      <c r="N139" s="115">
        <f>IF($C$4="Neattiecināmās izmaksas",IF('1a+c+n'!$Q139="N",'1a+c+n'!N139,0))</f>
        <v>0</v>
      </c>
      <c r="O139" s="115">
        <f>IF($C$4="Neattiecināmās izmaksas",IF('1a+c+n'!$Q139="N",'1a+c+n'!O139,0))</f>
        <v>0</v>
      </c>
      <c r="P139" s="116">
        <f>IF($C$4="Neattiecināmās izmaksas",IF('1a+c+n'!$Q139="N",'1a+c+n'!P139,0))</f>
        <v>0</v>
      </c>
    </row>
    <row r="140" spans="1:16" x14ac:dyDescent="0.2">
      <c r="A140" s="51">
        <f>IF(P140=0,0,IF(COUNTBLANK(P140)=1,0,COUNTA($P$14:P140)))</f>
        <v>0</v>
      </c>
      <c r="B140" s="24">
        <f>IF($C$4="Neattiecināmās izmaksas",IF('1a+c+n'!$Q140="N",'1a+c+n'!B140,0))</f>
        <v>0</v>
      </c>
      <c r="C140" s="64">
        <f>IF($C$4="Neattiecināmās izmaksas",IF('1a+c+n'!$Q140="N",'1a+c+n'!C140,0))</f>
        <v>0</v>
      </c>
      <c r="D140" s="24">
        <f>IF($C$4="Neattiecināmās izmaksas",IF('1a+c+n'!$Q140="N",'1a+c+n'!D140,0))</f>
        <v>0</v>
      </c>
      <c r="E140" s="46"/>
      <c r="F140" s="65"/>
      <c r="G140" s="115"/>
      <c r="H140" s="115">
        <f>IF($C$4="Neattiecināmās izmaksas",IF('1a+c+n'!$Q140="N",'1a+c+n'!H140,0))</f>
        <v>0</v>
      </c>
      <c r="I140" s="115"/>
      <c r="J140" s="115"/>
      <c r="K140" s="116">
        <f>IF($C$4="Neattiecināmās izmaksas",IF('1a+c+n'!$Q140="N",'1a+c+n'!K140,0))</f>
        <v>0</v>
      </c>
      <c r="L140" s="82">
        <f>IF($C$4="Neattiecināmās izmaksas",IF('1a+c+n'!$Q140="N",'1a+c+n'!L140,0))</f>
        <v>0</v>
      </c>
      <c r="M140" s="115">
        <f>IF($C$4="Neattiecināmās izmaksas",IF('1a+c+n'!$Q140="N",'1a+c+n'!M140,0))</f>
        <v>0</v>
      </c>
      <c r="N140" s="115">
        <f>IF($C$4="Neattiecināmās izmaksas",IF('1a+c+n'!$Q140="N",'1a+c+n'!N140,0))</f>
        <v>0</v>
      </c>
      <c r="O140" s="115">
        <f>IF($C$4="Neattiecināmās izmaksas",IF('1a+c+n'!$Q140="N",'1a+c+n'!O140,0))</f>
        <v>0</v>
      </c>
      <c r="P140" s="116">
        <f>IF($C$4="Neattiecināmās izmaksas",IF('1a+c+n'!$Q140="N",'1a+c+n'!P140,0))</f>
        <v>0</v>
      </c>
    </row>
    <row r="141" spans="1:16" ht="22.5" x14ac:dyDescent="0.2">
      <c r="A141" s="51">
        <f>IF(P141=0,0,IF(COUNTBLANK(P141)=1,0,COUNTA($P$14:P141)))</f>
        <v>0</v>
      </c>
      <c r="B141" s="24">
        <f>IF($C$4="Neattiecināmās izmaksas",IF('1a+c+n'!$Q141="N",'1a+c+n'!B141,0))</f>
        <v>0</v>
      </c>
      <c r="C141" s="64" t="str">
        <f>IF($C$4="Neattiecināmās izmaksas",IF('1a+c+n'!$Q141="N",'1a+c+n'!C141,0))</f>
        <v>Esošo kāpņu margu metāla konstrukciju remonts, attīrīšana, gruntēšana un krāsošana</v>
      </c>
      <c r="D141" s="24" t="str">
        <f>IF($C$4="Neattiecināmās izmaksas",IF('1a+c+n'!$Q141="N",'1a+c+n'!D141,0))</f>
        <v xml:space="preserve">m </v>
      </c>
      <c r="E141" s="46"/>
      <c r="F141" s="65"/>
      <c r="G141" s="115"/>
      <c r="H141" s="115">
        <f>IF($C$4="Neattiecināmās izmaksas",IF('1a+c+n'!$Q141="N",'1a+c+n'!H141,0))</f>
        <v>0</v>
      </c>
      <c r="I141" s="115"/>
      <c r="J141" s="115"/>
      <c r="K141" s="116">
        <f>IF($C$4="Neattiecināmās izmaksas",IF('1a+c+n'!$Q141="N",'1a+c+n'!K141,0))</f>
        <v>0</v>
      </c>
      <c r="L141" s="82">
        <f>IF($C$4="Neattiecināmās izmaksas",IF('1a+c+n'!$Q141="N",'1a+c+n'!L141,0))</f>
        <v>0</v>
      </c>
      <c r="M141" s="115">
        <f>IF($C$4="Neattiecināmās izmaksas",IF('1a+c+n'!$Q141="N",'1a+c+n'!M141,0))</f>
        <v>0</v>
      </c>
      <c r="N141" s="115">
        <f>IF($C$4="Neattiecināmās izmaksas",IF('1a+c+n'!$Q141="N",'1a+c+n'!N141,0))</f>
        <v>0</v>
      </c>
      <c r="O141" s="115">
        <f>IF($C$4="Neattiecināmās izmaksas",IF('1a+c+n'!$Q141="N",'1a+c+n'!O141,0))</f>
        <v>0</v>
      </c>
      <c r="P141" s="116">
        <f>IF($C$4="Neattiecināmās izmaksas",IF('1a+c+n'!$Q141="N",'1a+c+n'!P141,0))</f>
        <v>0</v>
      </c>
    </row>
    <row r="142" spans="1:16" x14ac:dyDescent="0.2">
      <c r="A142" s="51">
        <f>IF(P142=0,0,IF(COUNTBLANK(P142)=1,0,COUNTA($P$14:P142)))</f>
        <v>0</v>
      </c>
      <c r="B142" s="24">
        <f>IF($C$4="Neattiecināmās izmaksas",IF('1a+c+n'!$Q142="N",'1a+c+n'!B142,0))</f>
        <v>0</v>
      </c>
      <c r="C142" s="64" t="str">
        <f>IF($C$4="Neattiecināmās izmaksas",IF('1a+c+n'!$Q142="N",'1a+c+n'!C142,0))</f>
        <v>Margu gumijas lentera uz margu balsta nomaiņa</v>
      </c>
      <c r="D142" s="24" t="str">
        <f>IF($C$4="Neattiecināmās izmaksas",IF('1a+c+n'!$Q142="N",'1a+c+n'!D142,0))</f>
        <v xml:space="preserve">m </v>
      </c>
      <c r="E142" s="46"/>
      <c r="F142" s="65"/>
      <c r="G142" s="115"/>
      <c r="H142" s="115">
        <f>IF($C$4="Neattiecināmās izmaksas",IF('1a+c+n'!$Q142="N",'1a+c+n'!H142,0))</f>
        <v>0</v>
      </c>
      <c r="I142" s="115"/>
      <c r="J142" s="115"/>
      <c r="K142" s="116">
        <f>IF($C$4="Neattiecināmās izmaksas",IF('1a+c+n'!$Q142="N",'1a+c+n'!K142,0))</f>
        <v>0</v>
      </c>
      <c r="L142" s="82">
        <f>IF($C$4="Neattiecināmās izmaksas",IF('1a+c+n'!$Q142="N",'1a+c+n'!L142,0))</f>
        <v>0</v>
      </c>
      <c r="M142" s="115">
        <f>IF($C$4="Neattiecināmās izmaksas",IF('1a+c+n'!$Q142="N",'1a+c+n'!M142,0))</f>
        <v>0</v>
      </c>
      <c r="N142" s="115">
        <f>IF($C$4="Neattiecināmās izmaksas",IF('1a+c+n'!$Q142="N",'1a+c+n'!N142,0))</f>
        <v>0</v>
      </c>
      <c r="O142" s="115">
        <f>IF($C$4="Neattiecināmās izmaksas",IF('1a+c+n'!$Q142="N",'1a+c+n'!O142,0))</f>
        <v>0</v>
      </c>
      <c r="P142" s="116">
        <f>IF($C$4="Neattiecināmās izmaksas",IF('1a+c+n'!$Q142="N",'1a+c+n'!P142,0))</f>
        <v>0</v>
      </c>
    </row>
    <row r="143" spans="1:16" x14ac:dyDescent="0.2">
      <c r="A143" s="51">
        <f>IF(P143=0,0,IF(COUNTBLANK(P143)=1,0,COUNTA($P$14:P143)))</f>
        <v>0</v>
      </c>
      <c r="B143" s="24">
        <f>IF($C$4="Neattiecināmās izmaksas",IF('1a+c+n'!$Q143="N",'1a+c+n'!B143,0))</f>
        <v>0</v>
      </c>
      <c r="C143" s="64">
        <f>IF($C$4="Neattiecināmās izmaksas",IF('1a+c+n'!$Q143="N",'1a+c+n'!C143,0))</f>
        <v>0</v>
      </c>
      <c r="D143" s="24">
        <f>IF($C$4="Neattiecināmās izmaksas",IF('1a+c+n'!$Q143="N",'1a+c+n'!D143,0))</f>
        <v>0</v>
      </c>
      <c r="E143" s="46"/>
      <c r="F143" s="65"/>
      <c r="G143" s="115"/>
      <c r="H143" s="115">
        <f>IF($C$4="Neattiecināmās izmaksas",IF('1a+c+n'!$Q143="N",'1a+c+n'!H143,0))</f>
        <v>0</v>
      </c>
      <c r="I143" s="115"/>
      <c r="J143" s="115"/>
      <c r="K143" s="116">
        <f>IF($C$4="Neattiecināmās izmaksas",IF('1a+c+n'!$Q143="N",'1a+c+n'!K143,0))</f>
        <v>0</v>
      </c>
      <c r="L143" s="82">
        <f>IF($C$4="Neattiecināmās izmaksas",IF('1a+c+n'!$Q143="N",'1a+c+n'!L143,0))</f>
        <v>0</v>
      </c>
      <c r="M143" s="115">
        <f>IF($C$4="Neattiecināmās izmaksas",IF('1a+c+n'!$Q143="N",'1a+c+n'!M143,0))</f>
        <v>0</v>
      </c>
      <c r="N143" s="115">
        <f>IF($C$4="Neattiecināmās izmaksas",IF('1a+c+n'!$Q143="N",'1a+c+n'!N143,0))</f>
        <v>0</v>
      </c>
      <c r="O143" s="115">
        <f>IF($C$4="Neattiecināmās izmaksas",IF('1a+c+n'!$Q143="N",'1a+c+n'!O143,0))</f>
        <v>0</v>
      </c>
      <c r="P143" s="116">
        <f>IF($C$4="Neattiecināmās izmaksas",IF('1a+c+n'!$Q143="N",'1a+c+n'!P143,0))</f>
        <v>0</v>
      </c>
    </row>
    <row r="144" spans="1:16" x14ac:dyDescent="0.2">
      <c r="A144" s="51">
        <f>IF(P144=0,0,IF(COUNTBLANK(P144)=1,0,COUNTA($P$14:P144)))</f>
        <v>0</v>
      </c>
      <c r="B144" s="24">
        <f>IF($C$4="Neattiecināmās izmaksas",IF('1a+c+n'!$Q144="N",'1a+c+n'!B144,0))</f>
        <v>0</v>
      </c>
      <c r="C144" s="64">
        <f>IF($C$4="Neattiecināmās izmaksas",IF('1a+c+n'!$Q144="N",'1a+c+n'!C144,0))</f>
        <v>0</v>
      </c>
      <c r="D144" s="24">
        <f>IF($C$4="Neattiecināmās izmaksas",IF('1a+c+n'!$Q144="N",'1a+c+n'!D144,0))</f>
        <v>0</v>
      </c>
      <c r="E144" s="46"/>
      <c r="F144" s="65"/>
      <c r="G144" s="115"/>
      <c r="H144" s="115">
        <f>IF($C$4="Neattiecināmās izmaksas",IF('1a+c+n'!$Q144="N",'1a+c+n'!H144,0))</f>
        <v>0</v>
      </c>
      <c r="I144" s="115"/>
      <c r="J144" s="115"/>
      <c r="K144" s="116">
        <f>IF($C$4="Neattiecināmās izmaksas",IF('1a+c+n'!$Q144="N",'1a+c+n'!K144,0))</f>
        <v>0</v>
      </c>
      <c r="L144" s="82">
        <f>IF($C$4="Neattiecināmās izmaksas",IF('1a+c+n'!$Q144="N",'1a+c+n'!L144,0))</f>
        <v>0</v>
      </c>
      <c r="M144" s="115">
        <f>IF($C$4="Neattiecināmās izmaksas",IF('1a+c+n'!$Q144="N",'1a+c+n'!M144,0))</f>
        <v>0</v>
      </c>
      <c r="N144" s="115">
        <f>IF($C$4="Neattiecināmās izmaksas",IF('1a+c+n'!$Q144="N",'1a+c+n'!N144,0))</f>
        <v>0</v>
      </c>
      <c r="O144" s="115">
        <f>IF($C$4="Neattiecināmās izmaksas",IF('1a+c+n'!$Q144="N",'1a+c+n'!O144,0))</f>
        <v>0</v>
      </c>
      <c r="P144" s="116">
        <f>IF($C$4="Neattiecināmās izmaksas",IF('1a+c+n'!$Q144="N",'1a+c+n'!P144,0))</f>
        <v>0</v>
      </c>
    </row>
    <row r="145" spans="1:16" x14ac:dyDescent="0.2">
      <c r="A145" s="51">
        <f>IF(P145=0,0,IF(COUNTBLANK(P145)=1,0,COUNTA($P$14:P145)))</f>
        <v>0</v>
      </c>
      <c r="B145" s="24">
        <f>IF($C$4="Neattiecināmās izmaksas",IF('1a+c+n'!$Q145="N",'1a+c+n'!B145,0))</f>
        <v>0</v>
      </c>
      <c r="C145" s="64">
        <f>IF($C$4="Neattiecināmās izmaksas",IF('1a+c+n'!$Q145="N",'1a+c+n'!C145,0))</f>
        <v>0</v>
      </c>
      <c r="D145" s="24">
        <f>IF($C$4="Neattiecināmās izmaksas",IF('1a+c+n'!$Q145="N",'1a+c+n'!D145,0))</f>
        <v>0</v>
      </c>
      <c r="E145" s="46"/>
      <c r="F145" s="65"/>
      <c r="G145" s="115"/>
      <c r="H145" s="115">
        <f>IF($C$4="Neattiecināmās izmaksas",IF('1a+c+n'!$Q145="N",'1a+c+n'!H145,0))</f>
        <v>0</v>
      </c>
      <c r="I145" s="115"/>
      <c r="J145" s="115"/>
      <c r="K145" s="116">
        <f>IF($C$4="Neattiecināmās izmaksas",IF('1a+c+n'!$Q145="N",'1a+c+n'!K145,0))</f>
        <v>0</v>
      </c>
      <c r="L145" s="82">
        <f>IF($C$4="Neattiecināmās izmaksas",IF('1a+c+n'!$Q145="N",'1a+c+n'!L145,0))</f>
        <v>0</v>
      </c>
      <c r="M145" s="115">
        <f>IF($C$4="Neattiecināmās izmaksas",IF('1a+c+n'!$Q145="N",'1a+c+n'!M145,0))</f>
        <v>0</v>
      </c>
      <c r="N145" s="115">
        <f>IF($C$4="Neattiecināmās izmaksas",IF('1a+c+n'!$Q145="N",'1a+c+n'!N145,0))</f>
        <v>0</v>
      </c>
      <c r="O145" s="115">
        <f>IF($C$4="Neattiecināmās izmaksas",IF('1a+c+n'!$Q145="N",'1a+c+n'!O145,0))</f>
        <v>0</v>
      </c>
      <c r="P145" s="116">
        <f>IF($C$4="Neattiecināmās izmaksas",IF('1a+c+n'!$Q145="N",'1a+c+n'!P145,0))</f>
        <v>0</v>
      </c>
    </row>
    <row r="146" spans="1:16" x14ac:dyDescent="0.2">
      <c r="A146" s="51">
        <f>IF(P146=0,0,IF(COUNTBLANK(P146)=1,0,COUNTA($P$14:P146)))</f>
        <v>0</v>
      </c>
      <c r="B146" s="24">
        <f>IF($C$4="Neattiecināmās izmaksas",IF('1a+c+n'!$Q146="N",'1a+c+n'!B146,0))</f>
        <v>0</v>
      </c>
      <c r="C146" s="64" t="str">
        <f>IF($C$4="Neattiecināmās izmaksas",IF('1a+c+n'!$Q146="N",'1a+c+n'!C146,0))</f>
        <v>Pastkastīšu (vertikāli bloki) uzstādīšana</v>
      </c>
      <c r="D146" s="24" t="str">
        <f>IF($C$4="Neattiecināmās izmaksas",IF('1a+c+n'!$Q146="N",'1a+c+n'!D146,0))</f>
        <v>gb.</v>
      </c>
      <c r="E146" s="46"/>
      <c r="F146" s="65"/>
      <c r="G146" s="115"/>
      <c r="H146" s="115">
        <f>IF($C$4="Neattiecināmās izmaksas",IF('1a+c+n'!$Q146="N",'1a+c+n'!H146,0))</f>
        <v>0</v>
      </c>
      <c r="I146" s="115"/>
      <c r="J146" s="115"/>
      <c r="K146" s="116">
        <f>IF($C$4="Neattiecināmās izmaksas",IF('1a+c+n'!$Q146="N",'1a+c+n'!K146,0))</f>
        <v>0</v>
      </c>
      <c r="L146" s="82">
        <f>IF($C$4="Neattiecināmās izmaksas",IF('1a+c+n'!$Q146="N",'1a+c+n'!L146,0))</f>
        <v>0</v>
      </c>
      <c r="M146" s="115">
        <f>IF($C$4="Neattiecināmās izmaksas",IF('1a+c+n'!$Q146="N",'1a+c+n'!M146,0))</f>
        <v>0</v>
      </c>
      <c r="N146" s="115">
        <f>IF($C$4="Neattiecināmās izmaksas",IF('1a+c+n'!$Q146="N",'1a+c+n'!N146,0))</f>
        <v>0</v>
      </c>
      <c r="O146" s="115">
        <f>IF($C$4="Neattiecināmās izmaksas",IF('1a+c+n'!$Q146="N",'1a+c+n'!O146,0))</f>
        <v>0</v>
      </c>
      <c r="P146" s="116">
        <f>IF($C$4="Neattiecināmās izmaksas",IF('1a+c+n'!$Q146="N",'1a+c+n'!P146,0))</f>
        <v>0</v>
      </c>
    </row>
    <row r="147" spans="1:16" x14ac:dyDescent="0.2">
      <c r="A147" s="51">
        <f>IF(P147=0,0,IF(COUNTBLANK(P147)=1,0,COUNTA($P$14:P147)))</f>
        <v>0</v>
      </c>
      <c r="B147" s="24">
        <f>IF($C$4="Neattiecināmās izmaksas",IF('1a+c+n'!$Q147="N",'1a+c+n'!B147,0))</f>
        <v>0</v>
      </c>
      <c r="C147" s="64">
        <f>IF($C$4="Neattiecināmās izmaksas",IF('1a+c+n'!$Q147="N",'1a+c+n'!C147,0))</f>
        <v>0</v>
      </c>
      <c r="D147" s="24">
        <f>IF($C$4="Neattiecināmās izmaksas",IF('1a+c+n'!$Q147="N",'1a+c+n'!D147,0))</f>
        <v>0</v>
      </c>
      <c r="E147" s="46"/>
      <c r="F147" s="65"/>
      <c r="G147" s="115"/>
      <c r="H147" s="115">
        <f>IF($C$4="Neattiecināmās izmaksas",IF('1a+c+n'!$Q147="N",'1a+c+n'!H147,0))</f>
        <v>0</v>
      </c>
      <c r="I147" s="115"/>
      <c r="J147" s="115"/>
      <c r="K147" s="116">
        <f>IF($C$4="Neattiecināmās izmaksas",IF('1a+c+n'!$Q147="N",'1a+c+n'!K147,0))</f>
        <v>0</v>
      </c>
      <c r="L147" s="82">
        <f>IF($C$4="Neattiecināmās izmaksas",IF('1a+c+n'!$Q147="N",'1a+c+n'!L147,0))</f>
        <v>0</v>
      </c>
      <c r="M147" s="115">
        <f>IF($C$4="Neattiecināmās izmaksas",IF('1a+c+n'!$Q147="N",'1a+c+n'!M147,0))</f>
        <v>0</v>
      </c>
      <c r="N147" s="115">
        <f>IF($C$4="Neattiecināmās izmaksas",IF('1a+c+n'!$Q147="N",'1a+c+n'!N147,0))</f>
        <v>0</v>
      </c>
      <c r="O147" s="115">
        <f>IF($C$4="Neattiecināmās izmaksas",IF('1a+c+n'!$Q147="N",'1a+c+n'!O147,0))</f>
        <v>0</v>
      </c>
      <c r="P147" s="116">
        <f>IF($C$4="Neattiecināmās izmaksas",IF('1a+c+n'!$Q147="N",'1a+c+n'!P147,0))</f>
        <v>0</v>
      </c>
    </row>
    <row r="148" spans="1:16" x14ac:dyDescent="0.2">
      <c r="A148" s="51">
        <f>IF(P148=0,0,IF(COUNTBLANK(P148)=1,0,COUNTA($P$14:P148)))</f>
        <v>0</v>
      </c>
      <c r="B148" s="24">
        <f>IF($C$4="Neattiecināmās izmaksas",IF('1a+c+n'!$Q148="N",'1a+c+n'!B148,0))</f>
        <v>0</v>
      </c>
      <c r="C148" s="64">
        <f>IF($C$4="Neattiecināmās izmaksas",IF('1a+c+n'!$Q148="N",'1a+c+n'!C148,0))</f>
        <v>0</v>
      </c>
      <c r="D148" s="24">
        <f>IF($C$4="Neattiecināmās izmaksas",IF('1a+c+n'!$Q148="N",'1a+c+n'!D148,0))</f>
        <v>0</v>
      </c>
      <c r="E148" s="46"/>
      <c r="F148" s="65"/>
      <c r="G148" s="115"/>
      <c r="H148" s="115">
        <f>IF($C$4="Neattiecināmās izmaksas",IF('1a+c+n'!$Q148="N",'1a+c+n'!H148,0))</f>
        <v>0</v>
      </c>
      <c r="I148" s="115"/>
      <c r="J148" s="115"/>
      <c r="K148" s="116">
        <f>IF($C$4="Neattiecināmās izmaksas",IF('1a+c+n'!$Q148="N",'1a+c+n'!K148,0))</f>
        <v>0</v>
      </c>
      <c r="L148" s="82">
        <f>IF($C$4="Neattiecināmās izmaksas",IF('1a+c+n'!$Q148="N",'1a+c+n'!L148,0))</f>
        <v>0</v>
      </c>
      <c r="M148" s="115">
        <f>IF($C$4="Neattiecināmās izmaksas",IF('1a+c+n'!$Q148="N",'1a+c+n'!M148,0))</f>
        <v>0</v>
      </c>
      <c r="N148" s="115">
        <f>IF($C$4="Neattiecināmās izmaksas",IF('1a+c+n'!$Q148="N",'1a+c+n'!N148,0))</f>
        <v>0</v>
      </c>
      <c r="O148" s="115">
        <f>IF($C$4="Neattiecināmās izmaksas",IF('1a+c+n'!$Q148="N",'1a+c+n'!O148,0))</f>
        <v>0</v>
      </c>
      <c r="P148" s="116">
        <f>IF($C$4="Neattiecināmās izmaksas",IF('1a+c+n'!$Q148="N",'1a+c+n'!P148,0))</f>
        <v>0</v>
      </c>
    </row>
    <row r="149" spans="1:16" x14ac:dyDescent="0.2">
      <c r="A149" s="51">
        <f>IF(P149=0,0,IF(COUNTBLANK(P149)=1,0,COUNTA($P$14:P149)))</f>
        <v>0</v>
      </c>
      <c r="B149" s="24">
        <f>IF($C$4="Neattiecināmās izmaksas",IF('1a+c+n'!$Q149="N",'1a+c+n'!B149,0))</f>
        <v>0</v>
      </c>
      <c r="C149" s="64">
        <f>IF($C$4="Neattiecināmās izmaksas",IF('1a+c+n'!$Q149="N",'1a+c+n'!C149,0))</f>
        <v>0</v>
      </c>
      <c r="D149" s="24">
        <f>IF($C$4="Neattiecināmās izmaksas",IF('1a+c+n'!$Q149="N",'1a+c+n'!D149,0))</f>
        <v>0</v>
      </c>
      <c r="E149" s="46"/>
      <c r="F149" s="65"/>
      <c r="G149" s="115"/>
      <c r="H149" s="115">
        <f>IF($C$4="Neattiecināmās izmaksas",IF('1a+c+n'!$Q149="N",'1a+c+n'!H149,0))</f>
        <v>0</v>
      </c>
      <c r="I149" s="115"/>
      <c r="J149" s="115"/>
      <c r="K149" s="116">
        <f>IF($C$4="Neattiecināmās izmaksas",IF('1a+c+n'!$Q149="N",'1a+c+n'!K149,0))</f>
        <v>0</v>
      </c>
      <c r="L149" s="82">
        <f>IF($C$4="Neattiecināmās izmaksas",IF('1a+c+n'!$Q149="N",'1a+c+n'!L149,0))</f>
        <v>0</v>
      </c>
      <c r="M149" s="115">
        <f>IF($C$4="Neattiecināmās izmaksas",IF('1a+c+n'!$Q149="N",'1a+c+n'!M149,0))</f>
        <v>0</v>
      </c>
      <c r="N149" s="115">
        <f>IF($C$4="Neattiecināmās izmaksas",IF('1a+c+n'!$Q149="N",'1a+c+n'!N149,0))</f>
        <v>0</v>
      </c>
      <c r="O149" s="115">
        <f>IF($C$4="Neattiecināmās izmaksas",IF('1a+c+n'!$Q149="N",'1a+c+n'!O149,0))</f>
        <v>0</v>
      </c>
      <c r="P149" s="116">
        <f>IF($C$4="Neattiecināmās izmaksas",IF('1a+c+n'!$Q149="N",'1a+c+n'!P149,0))</f>
        <v>0</v>
      </c>
    </row>
    <row r="150" spans="1:16" x14ac:dyDescent="0.2">
      <c r="A150" s="51">
        <f>IF(P150=0,0,IF(COUNTBLANK(P150)=1,0,COUNTA($P$14:P150)))</f>
        <v>0</v>
      </c>
      <c r="B150" s="24">
        <f>IF($C$4="Neattiecināmās izmaksas",IF('1a+c+n'!$Q150="N",'1a+c+n'!B150,0))</f>
        <v>0</v>
      </c>
      <c r="C150" s="64">
        <f>IF($C$4="Neattiecināmās izmaksas",IF('1a+c+n'!$Q150="N",'1a+c+n'!C150,0))</f>
        <v>0</v>
      </c>
      <c r="D150" s="24">
        <f>IF($C$4="Neattiecināmās izmaksas",IF('1a+c+n'!$Q150="N",'1a+c+n'!D150,0))</f>
        <v>0</v>
      </c>
      <c r="E150" s="46"/>
      <c r="F150" s="65"/>
      <c r="G150" s="115"/>
      <c r="H150" s="115">
        <f>IF($C$4="Neattiecināmās izmaksas",IF('1a+c+n'!$Q150="N",'1a+c+n'!H150,0))</f>
        <v>0</v>
      </c>
      <c r="I150" s="115"/>
      <c r="J150" s="115"/>
      <c r="K150" s="116">
        <f>IF($C$4="Neattiecināmās izmaksas",IF('1a+c+n'!$Q150="N",'1a+c+n'!K150,0))</f>
        <v>0</v>
      </c>
      <c r="L150" s="82">
        <f>IF($C$4="Neattiecināmās izmaksas",IF('1a+c+n'!$Q150="N",'1a+c+n'!L150,0))</f>
        <v>0</v>
      </c>
      <c r="M150" s="115">
        <f>IF($C$4="Neattiecināmās izmaksas",IF('1a+c+n'!$Q150="N",'1a+c+n'!M150,0))</f>
        <v>0</v>
      </c>
      <c r="N150" s="115">
        <f>IF($C$4="Neattiecināmās izmaksas",IF('1a+c+n'!$Q150="N",'1a+c+n'!N150,0))</f>
        <v>0</v>
      </c>
      <c r="O150" s="115">
        <f>IF($C$4="Neattiecināmās izmaksas",IF('1a+c+n'!$Q150="N",'1a+c+n'!O150,0))</f>
        <v>0</v>
      </c>
      <c r="P150" s="116">
        <f>IF($C$4="Neattiecināmās izmaksas",IF('1a+c+n'!$Q150="N",'1a+c+n'!P150,0))</f>
        <v>0</v>
      </c>
    </row>
    <row r="151" spans="1:16" x14ac:dyDescent="0.2">
      <c r="A151" s="51">
        <f>IF(P151=0,0,IF(COUNTBLANK(P151)=1,0,COUNTA($P$14:P151)))</f>
        <v>0</v>
      </c>
      <c r="B151" s="24">
        <f>IF($C$4="Neattiecināmās izmaksas",IF('1a+c+n'!$Q151="N",'1a+c+n'!B151,0))</f>
        <v>0</v>
      </c>
      <c r="C151" s="64">
        <f>IF($C$4="Neattiecināmās izmaksas",IF('1a+c+n'!$Q151="N",'1a+c+n'!C151,0))</f>
        <v>0</v>
      </c>
      <c r="D151" s="24">
        <f>IF($C$4="Neattiecināmās izmaksas",IF('1a+c+n'!$Q151="N",'1a+c+n'!D151,0))</f>
        <v>0</v>
      </c>
      <c r="E151" s="46"/>
      <c r="F151" s="65"/>
      <c r="G151" s="115"/>
      <c r="H151" s="115">
        <f>IF($C$4="Neattiecināmās izmaksas",IF('1a+c+n'!$Q151="N",'1a+c+n'!H151,0))</f>
        <v>0</v>
      </c>
      <c r="I151" s="115"/>
      <c r="J151" s="115"/>
      <c r="K151" s="116">
        <f>IF($C$4="Neattiecināmās izmaksas",IF('1a+c+n'!$Q151="N",'1a+c+n'!K151,0))</f>
        <v>0</v>
      </c>
      <c r="L151" s="82">
        <f>IF($C$4="Neattiecināmās izmaksas",IF('1a+c+n'!$Q151="N",'1a+c+n'!L151,0))</f>
        <v>0</v>
      </c>
      <c r="M151" s="115">
        <f>IF($C$4="Neattiecināmās izmaksas",IF('1a+c+n'!$Q151="N",'1a+c+n'!M151,0))</f>
        <v>0</v>
      </c>
      <c r="N151" s="115">
        <f>IF($C$4="Neattiecināmās izmaksas",IF('1a+c+n'!$Q151="N",'1a+c+n'!N151,0))</f>
        <v>0</v>
      </c>
      <c r="O151" s="115">
        <f>IF($C$4="Neattiecināmās izmaksas",IF('1a+c+n'!$Q151="N",'1a+c+n'!O151,0))</f>
        <v>0</v>
      </c>
      <c r="P151" s="116">
        <f>IF($C$4="Neattiecināmās izmaksas",IF('1a+c+n'!$Q151="N",'1a+c+n'!P151,0))</f>
        <v>0</v>
      </c>
    </row>
    <row r="152" spans="1:16" x14ac:dyDescent="0.2">
      <c r="A152" s="51">
        <f>IF(P152=0,0,IF(COUNTBLANK(P152)=1,0,COUNTA($P$14:P152)))</f>
        <v>0</v>
      </c>
      <c r="B152" s="24">
        <f>IF($C$4="Neattiecināmās izmaksas",IF('1a+c+n'!$Q152="N",'1a+c+n'!B152,0))</f>
        <v>0</v>
      </c>
      <c r="C152" s="64">
        <f>IF($C$4="Neattiecināmās izmaksas",IF('1a+c+n'!$Q152="N",'1a+c+n'!C152,0))</f>
        <v>0</v>
      </c>
      <c r="D152" s="24">
        <f>IF($C$4="Neattiecināmās izmaksas",IF('1a+c+n'!$Q152="N",'1a+c+n'!D152,0))</f>
        <v>0</v>
      </c>
      <c r="E152" s="46"/>
      <c r="F152" s="65"/>
      <c r="G152" s="115"/>
      <c r="H152" s="115">
        <f>IF($C$4="Neattiecināmās izmaksas",IF('1a+c+n'!$Q152="N",'1a+c+n'!H152,0))</f>
        <v>0</v>
      </c>
      <c r="I152" s="115"/>
      <c r="J152" s="115"/>
      <c r="K152" s="116">
        <f>IF($C$4="Neattiecināmās izmaksas",IF('1a+c+n'!$Q152="N",'1a+c+n'!K152,0))</f>
        <v>0</v>
      </c>
      <c r="L152" s="82">
        <f>IF($C$4="Neattiecināmās izmaksas",IF('1a+c+n'!$Q152="N",'1a+c+n'!L152,0))</f>
        <v>0</v>
      </c>
      <c r="M152" s="115">
        <f>IF($C$4="Neattiecināmās izmaksas",IF('1a+c+n'!$Q152="N",'1a+c+n'!M152,0))</f>
        <v>0</v>
      </c>
      <c r="N152" s="115">
        <f>IF($C$4="Neattiecināmās izmaksas",IF('1a+c+n'!$Q152="N",'1a+c+n'!N152,0))</f>
        <v>0</v>
      </c>
      <c r="O152" s="115">
        <f>IF($C$4="Neattiecināmās izmaksas",IF('1a+c+n'!$Q152="N",'1a+c+n'!O152,0))</f>
        <v>0</v>
      </c>
      <c r="P152" s="116">
        <f>IF($C$4="Neattiecināmās izmaksas",IF('1a+c+n'!$Q152="N",'1a+c+n'!P152,0))</f>
        <v>0</v>
      </c>
    </row>
    <row r="153" spans="1:16" x14ac:dyDescent="0.2">
      <c r="A153" s="51">
        <f>IF(P153=0,0,IF(COUNTBLANK(P153)=1,0,COUNTA($P$14:P153)))</f>
        <v>0</v>
      </c>
      <c r="B153" s="24">
        <f>IF($C$4="Neattiecināmās izmaksas",IF('1a+c+n'!$Q153="N",'1a+c+n'!B153,0))</f>
        <v>0</v>
      </c>
      <c r="C153" s="64">
        <f>IF($C$4="Neattiecināmās izmaksas",IF('1a+c+n'!$Q153="N",'1a+c+n'!C153,0))</f>
        <v>0</v>
      </c>
      <c r="D153" s="24">
        <f>IF($C$4="Neattiecināmās izmaksas",IF('1a+c+n'!$Q153="N",'1a+c+n'!D153,0))</f>
        <v>0</v>
      </c>
      <c r="E153" s="46"/>
      <c r="F153" s="65"/>
      <c r="G153" s="115"/>
      <c r="H153" s="115">
        <f>IF($C$4="Neattiecināmās izmaksas",IF('1a+c+n'!$Q153="N",'1a+c+n'!H153,0))</f>
        <v>0</v>
      </c>
      <c r="I153" s="115"/>
      <c r="J153" s="115"/>
      <c r="K153" s="116">
        <f>IF($C$4="Neattiecināmās izmaksas",IF('1a+c+n'!$Q153="N",'1a+c+n'!K153,0))</f>
        <v>0</v>
      </c>
      <c r="L153" s="82">
        <f>IF($C$4="Neattiecināmās izmaksas",IF('1a+c+n'!$Q153="N",'1a+c+n'!L153,0))</f>
        <v>0</v>
      </c>
      <c r="M153" s="115">
        <f>IF($C$4="Neattiecināmās izmaksas",IF('1a+c+n'!$Q153="N",'1a+c+n'!M153,0))</f>
        <v>0</v>
      </c>
      <c r="N153" s="115">
        <f>IF($C$4="Neattiecināmās izmaksas",IF('1a+c+n'!$Q153="N",'1a+c+n'!N153,0))</f>
        <v>0</v>
      </c>
      <c r="O153" s="115">
        <f>IF($C$4="Neattiecināmās izmaksas",IF('1a+c+n'!$Q153="N",'1a+c+n'!O153,0))</f>
        <v>0</v>
      </c>
      <c r="P153" s="116">
        <f>IF($C$4="Neattiecināmās izmaksas",IF('1a+c+n'!$Q153="N",'1a+c+n'!P153,0))</f>
        <v>0</v>
      </c>
    </row>
    <row r="154" spans="1:16" x14ac:dyDescent="0.2">
      <c r="A154" s="51">
        <f>IF(P154=0,0,IF(COUNTBLANK(P154)=1,0,COUNTA($P$14:P154)))</f>
        <v>0</v>
      </c>
      <c r="B154" s="24">
        <f>IF($C$4="Neattiecināmās izmaksas",IF('1a+c+n'!$Q154="N",'1a+c+n'!B154,0))</f>
        <v>0</v>
      </c>
      <c r="C154" s="64">
        <f>IF($C$4="Neattiecināmās izmaksas",IF('1a+c+n'!$Q154="N",'1a+c+n'!C154,0))</f>
        <v>0</v>
      </c>
      <c r="D154" s="24">
        <f>IF($C$4="Neattiecināmās izmaksas",IF('1a+c+n'!$Q154="N",'1a+c+n'!D154,0))</f>
        <v>0</v>
      </c>
      <c r="E154" s="46"/>
      <c r="F154" s="65"/>
      <c r="G154" s="115"/>
      <c r="H154" s="115">
        <f>IF($C$4="Neattiecināmās izmaksas",IF('1a+c+n'!$Q154="N",'1a+c+n'!H154,0))</f>
        <v>0</v>
      </c>
      <c r="I154" s="115"/>
      <c r="J154" s="115"/>
      <c r="K154" s="116">
        <f>IF($C$4="Neattiecināmās izmaksas",IF('1a+c+n'!$Q154="N",'1a+c+n'!K154,0))</f>
        <v>0</v>
      </c>
      <c r="L154" s="82">
        <f>IF($C$4="Neattiecināmās izmaksas",IF('1a+c+n'!$Q154="N",'1a+c+n'!L154,0))</f>
        <v>0</v>
      </c>
      <c r="M154" s="115">
        <f>IF($C$4="Neattiecināmās izmaksas",IF('1a+c+n'!$Q154="N",'1a+c+n'!M154,0))</f>
        <v>0</v>
      </c>
      <c r="N154" s="115">
        <f>IF($C$4="Neattiecināmās izmaksas",IF('1a+c+n'!$Q154="N",'1a+c+n'!N154,0))</f>
        <v>0</v>
      </c>
      <c r="O154" s="115">
        <f>IF($C$4="Neattiecināmās izmaksas",IF('1a+c+n'!$Q154="N",'1a+c+n'!O154,0))</f>
        <v>0</v>
      </c>
      <c r="P154" s="116">
        <f>IF($C$4="Neattiecināmās izmaksas",IF('1a+c+n'!$Q154="N",'1a+c+n'!P154,0))</f>
        <v>0</v>
      </c>
    </row>
    <row r="155" spans="1:16" ht="12" thickBot="1" x14ac:dyDescent="0.25">
      <c r="A155" s="51">
        <f>IF(P155=0,0,IF(COUNTBLANK(P155)=1,0,COUNTA($P$14:P155)))</f>
        <v>0</v>
      </c>
      <c r="B155" s="24">
        <f>IF($C$4="Neattiecināmās izmaksas",IF('1a+c+n'!$Q155="N",'1a+c+n'!B155,0))</f>
        <v>0</v>
      </c>
      <c r="C155" s="64">
        <f>IF($C$4="Neattiecināmās izmaksas",IF('1a+c+n'!$Q155="N",'1a+c+n'!C155,0))</f>
        <v>0</v>
      </c>
      <c r="D155" s="24">
        <f>IF($C$4="Neattiecināmās izmaksas",IF('1a+c+n'!$Q155="N",'1a+c+n'!D155,0))</f>
        <v>0</v>
      </c>
      <c r="E155" s="46"/>
      <c r="F155" s="65"/>
      <c r="G155" s="115"/>
      <c r="H155" s="115">
        <f>IF($C$4="Neattiecināmās izmaksas",IF('1a+c+n'!$Q155="N",'1a+c+n'!H155,0))</f>
        <v>0</v>
      </c>
      <c r="I155" s="115"/>
      <c r="J155" s="115"/>
      <c r="K155" s="116">
        <f>IF($C$4="Neattiecināmās izmaksas",IF('1a+c+n'!$Q155="N",'1a+c+n'!K155,0))</f>
        <v>0</v>
      </c>
      <c r="L155" s="82">
        <f>IF($C$4="Neattiecināmās izmaksas",IF('1a+c+n'!$Q155="N",'1a+c+n'!L155,0))</f>
        <v>0</v>
      </c>
      <c r="M155" s="115">
        <f>IF($C$4="Neattiecināmās izmaksas",IF('1a+c+n'!$Q155="N",'1a+c+n'!M155,0))</f>
        <v>0</v>
      </c>
      <c r="N155" s="115">
        <f>IF($C$4="Neattiecināmās izmaksas",IF('1a+c+n'!$Q155="N",'1a+c+n'!N155,0))</f>
        <v>0</v>
      </c>
      <c r="O155" s="115">
        <f>IF($C$4="Neattiecināmās izmaksas",IF('1a+c+n'!$Q155="N",'1a+c+n'!O155,0))</f>
        <v>0</v>
      </c>
      <c r="P155" s="116">
        <f>IF($C$4="Neattiecināmās izmaksas",IF('1a+c+n'!$Q155="N",'1a+c+n'!P155,0))</f>
        <v>0</v>
      </c>
    </row>
    <row r="156" spans="1:16" ht="12" customHeight="1" thickBot="1" x14ac:dyDescent="0.25">
      <c r="A156" s="207" t="s">
        <v>62</v>
      </c>
      <c r="B156" s="208"/>
      <c r="C156" s="208"/>
      <c r="D156" s="208"/>
      <c r="E156" s="208"/>
      <c r="F156" s="208"/>
      <c r="G156" s="208"/>
      <c r="H156" s="208"/>
      <c r="I156" s="208"/>
      <c r="J156" s="208"/>
      <c r="K156" s="209"/>
      <c r="L156" s="129">
        <f>SUM(L14:L155)</f>
        <v>0</v>
      </c>
      <c r="M156" s="130">
        <f>SUM(M14:M155)</f>
        <v>0</v>
      </c>
      <c r="N156" s="130">
        <f>SUM(N14:N155)</f>
        <v>0</v>
      </c>
      <c r="O156" s="130">
        <f>SUM(O14:O155)</f>
        <v>0</v>
      </c>
      <c r="P156" s="131">
        <f>SUM(P14:P155)</f>
        <v>0</v>
      </c>
    </row>
    <row r="157" spans="1:16" x14ac:dyDescent="0.2">
      <c r="A157" s="16"/>
      <c r="B157" s="16"/>
      <c r="C157" s="16"/>
      <c r="D157" s="16"/>
      <c r="E157" s="16"/>
      <c r="F157" s="16"/>
      <c r="G157" s="16"/>
      <c r="H157" s="16"/>
      <c r="I157" s="16"/>
      <c r="J157" s="16"/>
      <c r="K157" s="16"/>
      <c r="L157" s="16"/>
      <c r="M157" s="16"/>
      <c r="N157" s="16"/>
      <c r="O157" s="16"/>
      <c r="P157" s="16"/>
    </row>
    <row r="158" spans="1:16" x14ac:dyDescent="0.2">
      <c r="A158" s="16"/>
      <c r="B158" s="16"/>
      <c r="C158" s="16"/>
      <c r="D158" s="16"/>
      <c r="E158" s="16"/>
      <c r="F158" s="16"/>
      <c r="G158" s="16"/>
      <c r="H158" s="16"/>
      <c r="I158" s="16"/>
      <c r="J158" s="16"/>
      <c r="K158" s="16"/>
      <c r="L158" s="16"/>
      <c r="M158" s="16"/>
      <c r="N158" s="16"/>
      <c r="O158" s="16"/>
      <c r="P158" s="16"/>
    </row>
    <row r="159" spans="1:16" x14ac:dyDescent="0.2">
      <c r="A159" s="1" t="s">
        <v>14</v>
      </c>
      <c r="B159" s="16"/>
      <c r="C159" s="210">
        <f>'Kops n'!C28:H28</f>
        <v>0</v>
      </c>
      <c r="D159" s="210"/>
      <c r="E159" s="210"/>
      <c r="F159" s="210"/>
      <c r="G159" s="210"/>
      <c r="H159" s="210"/>
      <c r="I159" s="16"/>
      <c r="J159" s="16"/>
      <c r="K159" s="16"/>
      <c r="L159" s="16"/>
      <c r="M159" s="16"/>
      <c r="N159" s="16"/>
      <c r="O159" s="16"/>
      <c r="P159" s="16"/>
    </row>
    <row r="160" spans="1:16" x14ac:dyDescent="0.2">
      <c r="A160" s="16"/>
      <c r="B160" s="16"/>
      <c r="C160" s="136" t="s">
        <v>15</v>
      </c>
      <c r="D160" s="136"/>
      <c r="E160" s="136"/>
      <c r="F160" s="136"/>
      <c r="G160" s="136"/>
      <c r="H160" s="136"/>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55" t="str">
        <f>'Kops n'!A31:D31</f>
        <v>Tāme sastādīta 202_. gada _.________</v>
      </c>
      <c r="B162" s="156"/>
      <c r="C162" s="156"/>
      <c r="D162" s="156"/>
      <c r="E162" s="16"/>
      <c r="F162" s="16"/>
      <c r="G162" s="16"/>
      <c r="H162" s="16"/>
      <c r="I162" s="16"/>
      <c r="J162" s="16"/>
      <c r="K162" s="16"/>
      <c r="L162" s="16"/>
      <c r="M162" s="16"/>
      <c r="N162" s="16"/>
      <c r="O162" s="16"/>
      <c r="P162" s="16"/>
    </row>
    <row r="163" spans="1:16" x14ac:dyDescent="0.2">
      <c r="A163" s="16"/>
      <c r="B163" s="16"/>
      <c r="C163" s="16"/>
      <c r="D163" s="16"/>
      <c r="E163" s="16"/>
      <c r="F163" s="16"/>
      <c r="G163" s="16"/>
      <c r="H163" s="16"/>
      <c r="I163" s="16"/>
      <c r="J163" s="16"/>
      <c r="K163" s="16"/>
      <c r="L163" s="16"/>
      <c r="M163" s="16"/>
      <c r="N163" s="16"/>
      <c r="O163" s="16"/>
      <c r="P163" s="16"/>
    </row>
    <row r="164" spans="1:16" x14ac:dyDescent="0.2">
      <c r="A164" s="1" t="s">
        <v>41</v>
      </c>
      <c r="B164" s="16"/>
      <c r="C164" s="210">
        <f>'Kops n'!C33:H33</f>
        <v>0</v>
      </c>
      <c r="D164" s="210"/>
      <c r="E164" s="210"/>
      <c r="F164" s="210"/>
      <c r="G164" s="210"/>
      <c r="H164" s="210"/>
      <c r="I164" s="16"/>
      <c r="J164" s="16"/>
      <c r="K164" s="16"/>
      <c r="L164" s="16"/>
      <c r="M164" s="16"/>
      <c r="N164" s="16"/>
      <c r="O164" s="16"/>
      <c r="P164" s="16"/>
    </row>
    <row r="165" spans="1:16" x14ac:dyDescent="0.2">
      <c r="A165" s="16"/>
      <c r="B165" s="16"/>
      <c r="C165" s="136" t="s">
        <v>15</v>
      </c>
      <c r="D165" s="136"/>
      <c r="E165" s="136"/>
      <c r="F165" s="136"/>
      <c r="G165" s="136"/>
      <c r="H165" s="136"/>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78" t="s">
        <v>16</v>
      </c>
      <c r="B167" s="42"/>
      <c r="C167" s="83">
        <f>'Kops n'!C36</f>
        <v>0</v>
      </c>
      <c r="D167" s="42"/>
      <c r="E167" s="16"/>
      <c r="F167" s="16"/>
      <c r="G167" s="16"/>
      <c r="H167" s="16"/>
      <c r="I167" s="16"/>
      <c r="J167" s="16"/>
      <c r="K167" s="16"/>
      <c r="L167" s="16"/>
      <c r="M167" s="16"/>
      <c r="N167" s="16"/>
      <c r="O167" s="16"/>
      <c r="P167" s="16"/>
    </row>
    <row r="168" spans="1:16" x14ac:dyDescent="0.2">
      <c r="A168" s="16"/>
      <c r="B168" s="16"/>
      <c r="C168" s="16"/>
      <c r="D168" s="16"/>
      <c r="E168" s="16"/>
      <c r="F168" s="16"/>
      <c r="G168" s="16"/>
      <c r="H168" s="16"/>
      <c r="I168" s="16"/>
      <c r="J168" s="16"/>
      <c r="K168" s="16"/>
      <c r="L168" s="16"/>
      <c r="M168" s="16"/>
      <c r="N168" s="16"/>
      <c r="O168" s="16"/>
      <c r="P168" s="16"/>
    </row>
  </sheetData>
  <mergeCells count="23">
    <mergeCell ref="C2:I2"/>
    <mergeCell ref="C3:I3"/>
    <mergeCell ref="C4:I4"/>
    <mergeCell ref="D5:L5"/>
    <mergeCell ref="D6:L6"/>
    <mergeCell ref="D8:L8"/>
    <mergeCell ref="A9:F9"/>
    <mergeCell ref="J9:M9"/>
    <mergeCell ref="N9:O9"/>
    <mergeCell ref="D7:L7"/>
    <mergeCell ref="C165:H165"/>
    <mergeCell ref="L12:P12"/>
    <mergeCell ref="A156:K156"/>
    <mergeCell ref="C159:H159"/>
    <mergeCell ref="C160:H160"/>
    <mergeCell ref="A162:D162"/>
    <mergeCell ref="C164:H164"/>
    <mergeCell ref="A12:A13"/>
    <mergeCell ref="B12:B13"/>
    <mergeCell ref="C12:C13"/>
    <mergeCell ref="D12:D13"/>
    <mergeCell ref="E12:E13"/>
    <mergeCell ref="F12:K12"/>
  </mergeCells>
  <conditionalFormatting sqref="A156:K156">
    <cfRule type="containsText" dxfId="80" priority="3" operator="containsText" text="Tiešās izmaksas kopā, t. sk. darba devēja sociālais nodoklis __.__% ">
      <formula>NOT(ISERROR(SEARCH("Tiešās izmaksas kopā, t. sk. darba devēja sociālais nodoklis __.__% ",A156)))</formula>
    </cfRule>
  </conditionalFormatting>
  <conditionalFormatting sqref="A14:P155">
    <cfRule type="cellIs" dxfId="79" priority="1" operator="equal">
      <formula>0</formula>
    </cfRule>
  </conditionalFormatting>
  <conditionalFormatting sqref="C2:I2 D5:L8 N9:O9 L156:P156 C159:H159 C164:H164 C167">
    <cfRule type="cellIs" dxfId="78"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B7B4-7D51-42E2-A793-7DF105A6416B}">
  <sheetPr codeName="Sheet10">
    <tabColor rgb="FFFFC000"/>
  </sheetPr>
  <dimension ref="A1:Q88"/>
  <sheetViews>
    <sheetView topLeftCell="C1" workbookViewId="0">
      <selection activeCell="I14" sqref="I14:J7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2</v>
      </c>
      <c r="E1" s="22"/>
      <c r="F1" s="22"/>
      <c r="G1" s="22"/>
      <c r="H1" s="22"/>
      <c r="I1" s="22"/>
      <c r="J1" s="22"/>
      <c r="N1" s="26"/>
      <c r="O1" s="27"/>
      <c r="P1" s="28"/>
    </row>
    <row r="2" spans="1:17" x14ac:dyDescent="0.2">
      <c r="A2" s="29"/>
      <c r="B2" s="29"/>
      <c r="C2" s="222" t="s">
        <v>336</v>
      </c>
      <c r="D2" s="222"/>
      <c r="E2" s="222"/>
      <c r="F2" s="222"/>
      <c r="G2" s="222"/>
      <c r="H2" s="222"/>
      <c r="I2" s="222"/>
      <c r="J2" s="29"/>
    </row>
    <row r="3" spans="1:17" x14ac:dyDescent="0.2">
      <c r="A3" s="30"/>
      <c r="B3" s="30"/>
      <c r="C3" s="185" t="s">
        <v>21</v>
      </c>
      <c r="D3" s="185"/>
      <c r="E3" s="185"/>
      <c r="F3" s="185"/>
      <c r="G3" s="185"/>
      <c r="H3" s="185"/>
      <c r="I3" s="185"/>
      <c r="J3" s="30"/>
    </row>
    <row r="4" spans="1:17" x14ac:dyDescent="0.2">
      <c r="A4" s="30"/>
      <c r="B4" s="30"/>
      <c r="C4" s="223" t="s">
        <v>63</v>
      </c>
      <c r="D4" s="223"/>
      <c r="E4" s="223"/>
      <c r="F4" s="223"/>
      <c r="G4" s="223"/>
      <c r="H4" s="223"/>
      <c r="I4" s="223"/>
      <c r="J4" s="30"/>
    </row>
    <row r="5" spans="1:17"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7"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7"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7" x14ac:dyDescent="0.2">
      <c r="A8" s="22"/>
      <c r="B8" s="22"/>
      <c r="C8" s="4" t="s">
        <v>24</v>
      </c>
      <c r="D8" s="218" t="str">
        <f>'Kops a+c+n'!D9</f>
        <v>Iepirkums Nr. AS OŪS 2023/13_E</v>
      </c>
      <c r="E8" s="218"/>
      <c r="F8" s="218"/>
      <c r="G8" s="218"/>
      <c r="H8" s="218"/>
      <c r="I8" s="218"/>
      <c r="J8" s="218"/>
      <c r="K8" s="218"/>
      <c r="L8" s="218"/>
      <c r="M8" s="16"/>
      <c r="N8" s="16"/>
      <c r="O8" s="16"/>
      <c r="P8" s="16"/>
    </row>
    <row r="9" spans="1:17" ht="11.25" customHeight="1" x14ac:dyDescent="0.2">
      <c r="A9" s="219" t="s">
        <v>337</v>
      </c>
      <c r="B9" s="219"/>
      <c r="C9" s="219"/>
      <c r="D9" s="219"/>
      <c r="E9" s="219"/>
      <c r="F9" s="219"/>
      <c r="G9" s="31"/>
      <c r="H9" s="31"/>
      <c r="I9" s="31"/>
      <c r="J9" s="220" t="s">
        <v>45</v>
      </c>
      <c r="K9" s="220"/>
      <c r="L9" s="220"/>
      <c r="M9" s="220"/>
      <c r="N9" s="221">
        <f>P76</f>
        <v>0</v>
      </c>
      <c r="O9" s="221"/>
      <c r="P9" s="31"/>
      <c r="Q9" s="87" t="str">
        <f>""</f>
        <v/>
      </c>
    </row>
    <row r="10" spans="1:17" ht="15" customHeight="1" x14ac:dyDescent="0.2">
      <c r="A10" s="32"/>
      <c r="B10" s="33"/>
      <c r="C10" s="4"/>
      <c r="D10" s="22"/>
      <c r="E10" s="22"/>
      <c r="F10" s="22"/>
      <c r="G10" s="22"/>
      <c r="H10" s="22"/>
      <c r="I10" s="22"/>
      <c r="J10" s="22"/>
      <c r="K10" s="22"/>
      <c r="L10" s="84"/>
      <c r="M10" s="84"/>
      <c r="N10" s="84"/>
      <c r="O10" s="84"/>
      <c r="P10" s="27" t="str">
        <f>'Kopt a+c+n'!A36</f>
        <v>Tāme sastādīta 202_. gada _.________</v>
      </c>
      <c r="Q10" s="87" t="s">
        <v>46</v>
      </c>
    </row>
    <row r="11" spans="1:17" ht="12" thickBot="1" x14ac:dyDescent="0.25">
      <c r="A11" s="32"/>
      <c r="B11" s="33"/>
      <c r="C11" s="4"/>
      <c r="D11" s="22"/>
      <c r="E11" s="22"/>
      <c r="F11" s="22"/>
      <c r="G11" s="22"/>
      <c r="H11" s="22"/>
      <c r="I11" s="22"/>
      <c r="J11" s="22"/>
      <c r="K11" s="22"/>
      <c r="L11" s="34"/>
      <c r="M11" s="34"/>
      <c r="N11" s="35"/>
      <c r="O11" s="26"/>
      <c r="P11" s="22"/>
      <c r="Q11" s="87" t="s">
        <v>47</v>
      </c>
    </row>
    <row r="12" spans="1:17" ht="12" thickBot="1" x14ac:dyDescent="0.25">
      <c r="A12" s="191" t="s">
        <v>27</v>
      </c>
      <c r="B12" s="211" t="s">
        <v>48</v>
      </c>
      <c r="C12" s="205" t="s">
        <v>49</v>
      </c>
      <c r="D12" s="214" t="s">
        <v>50</v>
      </c>
      <c r="E12" s="216" t="s">
        <v>51</v>
      </c>
      <c r="F12" s="204" t="s">
        <v>52</v>
      </c>
      <c r="G12" s="205"/>
      <c r="H12" s="205"/>
      <c r="I12" s="205"/>
      <c r="J12" s="205"/>
      <c r="K12" s="206"/>
      <c r="L12" s="204" t="s">
        <v>53</v>
      </c>
      <c r="M12" s="205"/>
      <c r="N12" s="205"/>
      <c r="O12" s="205"/>
      <c r="P12" s="206"/>
      <c r="Q12" s="87" t="s">
        <v>54</v>
      </c>
    </row>
    <row r="13" spans="1:17" ht="126.75" customHeight="1" thickBot="1" x14ac:dyDescent="0.25">
      <c r="A13" s="192"/>
      <c r="B13" s="212"/>
      <c r="C13" s="213"/>
      <c r="D13" s="215"/>
      <c r="E13" s="217"/>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v>1</v>
      </c>
      <c r="B14" s="23"/>
      <c r="C14" s="70" t="s">
        <v>338</v>
      </c>
      <c r="D14" s="23" t="s">
        <v>339</v>
      </c>
      <c r="E14" s="45">
        <v>1</v>
      </c>
      <c r="F14" s="71"/>
      <c r="G14" s="107"/>
      <c r="H14" s="107">
        <f>F14*G14</f>
        <v>0</v>
      </c>
      <c r="I14" s="107"/>
      <c r="J14" s="107"/>
      <c r="K14" s="111">
        <f>SUM(H14:J14)</f>
        <v>0</v>
      </c>
      <c r="L14" s="71">
        <f>E14*F14</f>
        <v>0</v>
      </c>
      <c r="M14" s="107">
        <f>H14*E14</f>
        <v>0</v>
      </c>
      <c r="N14" s="107">
        <f>I14*E14</f>
        <v>0</v>
      </c>
      <c r="O14" s="107">
        <f>J14*E14</f>
        <v>0</v>
      </c>
      <c r="P14" s="108">
        <f>SUM(M14:O14)</f>
        <v>0</v>
      </c>
      <c r="Q14" s="57" t="s">
        <v>46</v>
      </c>
    </row>
    <row r="15" spans="1:17" x14ac:dyDescent="0.2">
      <c r="A15" s="36">
        <v>2</v>
      </c>
      <c r="B15" s="72"/>
      <c r="C15" s="40" t="s">
        <v>340</v>
      </c>
      <c r="D15" s="24" t="s">
        <v>329</v>
      </c>
      <c r="E15" s="46">
        <v>6</v>
      </c>
      <c r="F15" s="41"/>
      <c r="G15" s="109"/>
      <c r="H15" s="109">
        <f>F15*G15</f>
        <v>0</v>
      </c>
      <c r="I15" s="109"/>
      <c r="J15" s="109"/>
      <c r="K15" s="112">
        <f t="shared" ref="K15:K75" si="0">SUM(H15:J15)</f>
        <v>0</v>
      </c>
      <c r="L15" s="41">
        <f t="shared" ref="L15:L75" si="1">E15*F15</f>
        <v>0</v>
      </c>
      <c r="M15" s="109">
        <f t="shared" ref="M15:M75" si="2">H15*E15</f>
        <v>0</v>
      </c>
      <c r="N15" s="109">
        <f t="shared" ref="N15:N75" si="3">I15*E15</f>
        <v>0</v>
      </c>
      <c r="O15" s="109">
        <f t="shared" ref="O15:O75" si="4">J15*E15</f>
        <v>0</v>
      </c>
      <c r="P15" s="110">
        <f t="shared" ref="P15:P75" si="5">SUM(M15:O15)</f>
        <v>0</v>
      </c>
      <c r="Q15" s="61" t="s">
        <v>46</v>
      </c>
    </row>
    <row r="16" spans="1:17" x14ac:dyDescent="0.2">
      <c r="A16" s="36">
        <v>3</v>
      </c>
      <c r="B16" s="72"/>
      <c r="C16" s="40" t="s">
        <v>341</v>
      </c>
      <c r="D16" s="24" t="s">
        <v>329</v>
      </c>
      <c r="E16" s="46">
        <v>680</v>
      </c>
      <c r="F16" s="41"/>
      <c r="G16" s="109"/>
      <c r="H16" s="109">
        <f t="shared" ref="H16:H75" si="6">F16*G16</f>
        <v>0</v>
      </c>
      <c r="I16" s="109"/>
      <c r="J16" s="109"/>
      <c r="K16" s="112">
        <f t="shared" si="0"/>
        <v>0</v>
      </c>
      <c r="L16" s="41">
        <f t="shared" si="1"/>
        <v>0</v>
      </c>
      <c r="M16" s="109">
        <f t="shared" si="2"/>
        <v>0</v>
      </c>
      <c r="N16" s="109">
        <f t="shared" si="3"/>
        <v>0</v>
      </c>
      <c r="O16" s="109">
        <f t="shared" si="4"/>
        <v>0</v>
      </c>
      <c r="P16" s="110">
        <f t="shared" si="5"/>
        <v>0</v>
      </c>
      <c r="Q16" s="61" t="s">
        <v>46</v>
      </c>
    </row>
    <row r="17" spans="1:17" x14ac:dyDescent="0.2">
      <c r="A17" s="36">
        <v>4</v>
      </c>
      <c r="B17" s="72"/>
      <c r="C17" s="40" t="s">
        <v>342</v>
      </c>
      <c r="D17" s="24" t="s">
        <v>329</v>
      </c>
      <c r="E17" s="46">
        <v>55</v>
      </c>
      <c r="F17" s="41"/>
      <c r="G17" s="109"/>
      <c r="H17" s="109">
        <f t="shared" si="6"/>
        <v>0</v>
      </c>
      <c r="I17" s="109"/>
      <c r="J17" s="109"/>
      <c r="K17" s="112">
        <f t="shared" si="0"/>
        <v>0</v>
      </c>
      <c r="L17" s="41">
        <f t="shared" si="1"/>
        <v>0</v>
      </c>
      <c r="M17" s="109">
        <f t="shared" si="2"/>
        <v>0</v>
      </c>
      <c r="N17" s="109">
        <f t="shared" si="3"/>
        <v>0</v>
      </c>
      <c r="O17" s="109">
        <f t="shared" si="4"/>
        <v>0</v>
      </c>
      <c r="P17" s="110">
        <f t="shared" si="5"/>
        <v>0</v>
      </c>
      <c r="Q17" s="61" t="s">
        <v>46</v>
      </c>
    </row>
    <row r="18" spans="1:17" x14ac:dyDescent="0.2">
      <c r="A18" s="36">
        <v>5</v>
      </c>
      <c r="B18" s="72"/>
      <c r="C18" s="40" t="s">
        <v>343</v>
      </c>
      <c r="D18" s="24" t="s">
        <v>329</v>
      </c>
      <c r="E18" s="46">
        <v>85</v>
      </c>
      <c r="F18" s="41"/>
      <c r="G18" s="109"/>
      <c r="H18" s="109">
        <f t="shared" si="6"/>
        <v>0</v>
      </c>
      <c r="I18" s="109"/>
      <c r="J18" s="109"/>
      <c r="K18" s="112">
        <f t="shared" si="0"/>
        <v>0</v>
      </c>
      <c r="L18" s="41">
        <f t="shared" si="1"/>
        <v>0</v>
      </c>
      <c r="M18" s="109">
        <f t="shared" si="2"/>
        <v>0</v>
      </c>
      <c r="N18" s="109">
        <f t="shared" si="3"/>
        <v>0</v>
      </c>
      <c r="O18" s="109">
        <f t="shared" si="4"/>
        <v>0</v>
      </c>
      <c r="P18" s="110">
        <f t="shared" si="5"/>
        <v>0</v>
      </c>
      <c r="Q18" s="61" t="s">
        <v>46</v>
      </c>
    </row>
    <row r="19" spans="1:17" x14ac:dyDescent="0.2">
      <c r="A19" s="36">
        <v>6</v>
      </c>
      <c r="B19" s="72"/>
      <c r="C19" s="40" t="s">
        <v>344</v>
      </c>
      <c r="D19" s="24" t="s">
        <v>329</v>
      </c>
      <c r="E19" s="46">
        <v>45</v>
      </c>
      <c r="F19" s="41"/>
      <c r="G19" s="109"/>
      <c r="H19" s="109">
        <f t="shared" si="6"/>
        <v>0</v>
      </c>
      <c r="I19" s="109"/>
      <c r="J19" s="109"/>
      <c r="K19" s="112">
        <f t="shared" si="0"/>
        <v>0</v>
      </c>
      <c r="L19" s="41">
        <f t="shared" si="1"/>
        <v>0</v>
      </c>
      <c r="M19" s="109">
        <f t="shared" si="2"/>
        <v>0</v>
      </c>
      <c r="N19" s="109">
        <f t="shared" si="3"/>
        <v>0</v>
      </c>
      <c r="O19" s="109">
        <f t="shared" si="4"/>
        <v>0</v>
      </c>
      <c r="P19" s="110">
        <f t="shared" si="5"/>
        <v>0</v>
      </c>
      <c r="Q19" s="61" t="s">
        <v>46</v>
      </c>
    </row>
    <row r="20" spans="1:17" x14ac:dyDescent="0.2">
      <c r="A20" s="36">
        <v>7</v>
      </c>
      <c r="B20" s="72"/>
      <c r="C20" s="40" t="s">
        <v>345</v>
      </c>
      <c r="D20" s="24" t="s">
        <v>329</v>
      </c>
      <c r="E20" s="46">
        <v>3</v>
      </c>
      <c r="F20" s="41"/>
      <c r="G20" s="109"/>
      <c r="H20" s="109">
        <f t="shared" si="6"/>
        <v>0</v>
      </c>
      <c r="I20" s="109"/>
      <c r="J20" s="109"/>
      <c r="K20" s="112">
        <f t="shared" si="0"/>
        <v>0</v>
      </c>
      <c r="L20" s="41">
        <f t="shared" si="1"/>
        <v>0</v>
      </c>
      <c r="M20" s="109">
        <f t="shared" si="2"/>
        <v>0</v>
      </c>
      <c r="N20" s="109">
        <f t="shared" si="3"/>
        <v>0</v>
      </c>
      <c r="O20" s="109">
        <f t="shared" si="4"/>
        <v>0</v>
      </c>
      <c r="P20" s="110">
        <f t="shared" si="5"/>
        <v>0</v>
      </c>
      <c r="Q20" s="61" t="s">
        <v>46</v>
      </c>
    </row>
    <row r="21" spans="1:17" x14ac:dyDescent="0.2">
      <c r="A21" s="36">
        <v>8</v>
      </c>
      <c r="B21" s="72"/>
      <c r="C21" s="40" t="s">
        <v>346</v>
      </c>
      <c r="D21" s="24" t="s">
        <v>347</v>
      </c>
      <c r="E21" s="46">
        <v>260</v>
      </c>
      <c r="F21" s="41"/>
      <c r="G21" s="109"/>
      <c r="H21" s="109">
        <f t="shared" si="6"/>
        <v>0</v>
      </c>
      <c r="I21" s="109"/>
      <c r="J21" s="109"/>
      <c r="K21" s="112">
        <f t="shared" si="0"/>
        <v>0</v>
      </c>
      <c r="L21" s="41">
        <f t="shared" si="1"/>
        <v>0</v>
      </c>
      <c r="M21" s="109">
        <f t="shared" si="2"/>
        <v>0</v>
      </c>
      <c r="N21" s="109">
        <f t="shared" si="3"/>
        <v>0</v>
      </c>
      <c r="O21" s="109">
        <f t="shared" si="4"/>
        <v>0</v>
      </c>
      <c r="P21" s="110">
        <f t="shared" si="5"/>
        <v>0</v>
      </c>
      <c r="Q21" s="61" t="s">
        <v>46</v>
      </c>
    </row>
    <row r="22" spans="1:17" x14ac:dyDescent="0.2">
      <c r="A22" s="36">
        <v>9</v>
      </c>
      <c r="B22" s="72"/>
      <c r="C22" s="40" t="s">
        <v>348</v>
      </c>
      <c r="D22" s="24" t="s">
        <v>347</v>
      </c>
      <c r="E22" s="46">
        <v>16</v>
      </c>
      <c r="F22" s="41"/>
      <c r="G22" s="109"/>
      <c r="H22" s="109">
        <f t="shared" si="6"/>
        <v>0</v>
      </c>
      <c r="I22" s="109"/>
      <c r="J22" s="109"/>
      <c r="K22" s="112">
        <f t="shared" si="0"/>
        <v>0</v>
      </c>
      <c r="L22" s="41">
        <f t="shared" si="1"/>
        <v>0</v>
      </c>
      <c r="M22" s="109">
        <f t="shared" si="2"/>
        <v>0</v>
      </c>
      <c r="N22" s="109">
        <f t="shared" si="3"/>
        <v>0</v>
      </c>
      <c r="O22" s="109">
        <f t="shared" si="4"/>
        <v>0</v>
      </c>
      <c r="P22" s="110">
        <f t="shared" si="5"/>
        <v>0</v>
      </c>
      <c r="Q22" s="61" t="s">
        <v>46</v>
      </c>
    </row>
    <row r="23" spans="1:17" x14ac:dyDescent="0.2">
      <c r="A23" s="36">
        <v>10</v>
      </c>
      <c r="B23" s="72"/>
      <c r="C23" s="40" t="s">
        <v>349</v>
      </c>
      <c r="D23" s="24" t="s">
        <v>347</v>
      </c>
      <c r="E23" s="46">
        <v>20</v>
      </c>
      <c r="F23" s="41"/>
      <c r="G23" s="109"/>
      <c r="H23" s="109">
        <f t="shared" si="6"/>
        <v>0</v>
      </c>
      <c r="I23" s="109"/>
      <c r="J23" s="109"/>
      <c r="K23" s="112">
        <f t="shared" si="0"/>
        <v>0</v>
      </c>
      <c r="L23" s="41">
        <f t="shared" si="1"/>
        <v>0</v>
      </c>
      <c r="M23" s="109">
        <f t="shared" si="2"/>
        <v>0</v>
      </c>
      <c r="N23" s="109">
        <f t="shared" si="3"/>
        <v>0</v>
      </c>
      <c r="O23" s="109">
        <f t="shared" si="4"/>
        <v>0</v>
      </c>
      <c r="P23" s="110">
        <f t="shared" si="5"/>
        <v>0</v>
      </c>
      <c r="Q23" s="61" t="s">
        <v>46</v>
      </c>
    </row>
    <row r="24" spans="1:17" x14ac:dyDescent="0.2">
      <c r="A24" s="36">
        <v>11</v>
      </c>
      <c r="B24" s="72"/>
      <c r="C24" s="40" t="s">
        <v>350</v>
      </c>
      <c r="D24" s="24" t="s">
        <v>347</v>
      </c>
      <c r="E24" s="46">
        <v>272</v>
      </c>
      <c r="F24" s="41"/>
      <c r="G24" s="109"/>
      <c r="H24" s="109">
        <f t="shared" si="6"/>
        <v>0</v>
      </c>
      <c r="I24" s="109"/>
      <c r="J24" s="109"/>
      <c r="K24" s="112">
        <f t="shared" si="0"/>
        <v>0</v>
      </c>
      <c r="L24" s="41">
        <f t="shared" si="1"/>
        <v>0</v>
      </c>
      <c r="M24" s="109">
        <f t="shared" si="2"/>
        <v>0</v>
      </c>
      <c r="N24" s="109">
        <f t="shared" si="3"/>
        <v>0</v>
      </c>
      <c r="O24" s="109">
        <f t="shared" si="4"/>
        <v>0</v>
      </c>
      <c r="P24" s="110">
        <f t="shared" si="5"/>
        <v>0</v>
      </c>
      <c r="Q24" s="61" t="s">
        <v>46</v>
      </c>
    </row>
    <row r="25" spans="1:17" x14ac:dyDescent="0.2">
      <c r="A25" s="36">
        <v>12</v>
      </c>
      <c r="B25" s="72"/>
      <c r="C25" s="40" t="s">
        <v>351</v>
      </c>
      <c r="D25" s="24" t="s">
        <v>347</v>
      </c>
      <c r="E25" s="46">
        <v>12</v>
      </c>
      <c r="F25" s="41"/>
      <c r="G25" s="109"/>
      <c r="H25" s="109">
        <f t="shared" si="6"/>
        <v>0</v>
      </c>
      <c r="I25" s="109"/>
      <c r="J25" s="109"/>
      <c r="K25" s="112">
        <f t="shared" si="0"/>
        <v>0</v>
      </c>
      <c r="L25" s="41">
        <f t="shared" si="1"/>
        <v>0</v>
      </c>
      <c r="M25" s="109">
        <f t="shared" si="2"/>
        <v>0</v>
      </c>
      <c r="N25" s="109">
        <f t="shared" si="3"/>
        <v>0</v>
      </c>
      <c r="O25" s="109">
        <f t="shared" si="4"/>
        <v>0</v>
      </c>
      <c r="P25" s="110">
        <f t="shared" si="5"/>
        <v>0</v>
      </c>
      <c r="Q25" s="61" t="s">
        <v>46</v>
      </c>
    </row>
    <row r="26" spans="1:17" x14ac:dyDescent="0.2">
      <c r="A26" s="36">
        <v>13</v>
      </c>
      <c r="B26" s="72"/>
      <c r="C26" s="40" t="s">
        <v>352</v>
      </c>
      <c r="D26" s="24" t="s">
        <v>347</v>
      </c>
      <c r="E26" s="46">
        <v>16</v>
      </c>
      <c r="F26" s="41"/>
      <c r="G26" s="109"/>
      <c r="H26" s="109">
        <f t="shared" si="6"/>
        <v>0</v>
      </c>
      <c r="I26" s="109"/>
      <c r="J26" s="109"/>
      <c r="K26" s="112">
        <f t="shared" si="0"/>
        <v>0</v>
      </c>
      <c r="L26" s="41">
        <f t="shared" si="1"/>
        <v>0</v>
      </c>
      <c r="M26" s="109">
        <f t="shared" si="2"/>
        <v>0</v>
      </c>
      <c r="N26" s="109">
        <f t="shared" si="3"/>
        <v>0</v>
      </c>
      <c r="O26" s="109">
        <f t="shared" si="4"/>
        <v>0</v>
      </c>
      <c r="P26" s="110">
        <f t="shared" si="5"/>
        <v>0</v>
      </c>
      <c r="Q26" s="61" t="s">
        <v>46</v>
      </c>
    </row>
    <row r="27" spans="1:17" x14ac:dyDescent="0.2">
      <c r="A27" s="36">
        <v>14</v>
      </c>
      <c r="B27" s="72"/>
      <c r="C27" s="40" t="s">
        <v>353</v>
      </c>
      <c r="D27" s="24" t="s">
        <v>347</v>
      </c>
      <c r="E27" s="46">
        <v>8</v>
      </c>
      <c r="F27" s="41"/>
      <c r="G27" s="109"/>
      <c r="H27" s="109">
        <f t="shared" si="6"/>
        <v>0</v>
      </c>
      <c r="I27" s="109"/>
      <c r="J27" s="109"/>
      <c r="K27" s="112">
        <f t="shared" si="0"/>
        <v>0</v>
      </c>
      <c r="L27" s="41">
        <f t="shared" si="1"/>
        <v>0</v>
      </c>
      <c r="M27" s="109">
        <f t="shared" si="2"/>
        <v>0</v>
      </c>
      <c r="N27" s="109">
        <f t="shared" si="3"/>
        <v>0</v>
      </c>
      <c r="O27" s="109">
        <f t="shared" si="4"/>
        <v>0</v>
      </c>
      <c r="P27" s="110">
        <f t="shared" si="5"/>
        <v>0</v>
      </c>
      <c r="Q27" s="61" t="s">
        <v>46</v>
      </c>
    </row>
    <row r="28" spans="1:17" x14ac:dyDescent="0.2">
      <c r="A28" s="36">
        <v>15</v>
      </c>
      <c r="B28" s="72"/>
      <c r="C28" s="40" t="s">
        <v>354</v>
      </c>
      <c r="D28" s="24" t="s">
        <v>347</v>
      </c>
      <c r="E28" s="46">
        <v>2</v>
      </c>
      <c r="F28" s="41"/>
      <c r="G28" s="109"/>
      <c r="H28" s="109">
        <f t="shared" si="6"/>
        <v>0</v>
      </c>
      <c r="I28" s="109"/>
      <c r="J28" s="109"/>
      <c r="K28" s="112">
        <f t="shared" si="0"/>
        <v>0</v>
      </c>
      <c r="L28" s="41">
        <f t="shared" si="1"/>
        <v>0</v>
      </c>
      <c r="M28" s="109">
        <f t="shared" si="2"/>
        <v>0</v>
      </c>
      <c r="N28" s="109">
        <f t="shared" si="3"/>
        <v>0</v>
      </c>
      <c r="O28" s="109">
        <f t="shared" si="4"/>
        <v>0</v>
      </c>
      <c r="P28" s="110">
        <f t="shared" si="5"/>
        <v>0</v>
      </c>
      <c r="Q28" s="61" t="s">
        <v>46</v>
      </c>
    </row>
    <row r="29" spans="1:17" x14ac:dyDescent="0.2">
      <c r="A29" s="36">
        <v>16</v>
      </c>
      <c r="B29" s="72"/>
      <c r="C29" s="40" t="s">
        <v>355</v>
      </c>
      <c r="D29" s="24" t="s">
        <v>347</v>
      </c>
      <c r="E29" s="46">
        <v>2</v>
      </c>
      <c r="F29" s="41"/>
      <c r="G29" s="109"/>
      <c r="H29" s="109">
        <f t="shared" si="6"/>
        <v>0</v>
      </c>
      <c r="I29" s="109"/>
      <c r="J29" s="109"/>
      <c r="K29" s="112">
        <f t="shared" si="0"/>
        <v>0</v>
      </c>
      <c r="L29" s="41">
        <f t="shared" si="1"/>
        <v>0</v>
      </c>
      <c r="M29" s="109">
        <f t="shared" si="2"/>
        <v>0</v>
      </c>
      <c r="N29" s="109">
        <f t="shared" si="3"/>
        <v>0</v>
      </c>
      <c r="O29" s="109">
        <f t="shared" si="4"/>
        <v>0</v>
      </c>
      <c r="P29" s="110">
        <f t="shared" si="5"/>
        <v>0</v>
      </c>
      <c r="Q29" s="61" t="s">
        <v>46</v>
      </c>
    </row>
    <row r="30" spans="1:17" x14ac:dyDescent="0.2">
      <c r="A30" s="36">
        <v>17</v>
      </c>
      <c r="B30" s="72"/>
      <c r="C30" s="40" t="s">
        <v>356</v>
      </c>
      <c r="D30" s="24" t="s">
        <v>347</v>
      </c>
      <c r="E30" s="46">
        <v>40</v>
      </c>
      <c r="F30" s="41"/>
      <c r="G30" s="109"/>
      <c r="H30" s="109">
        <f t="shared" si="6"/>
        <v>0</v>
      </c>
      <c r="I30" s="109"/>
      <c r="J30" s="109"/>
      <c r="K30" s="112">
        <f t="shared" si="0"/>
        <v>0</v>
      </c>
      <c r="L30" s="41">
        <f t="shared" si="1"/>
        <v>0</v>
      </c>
      <c r="M30" s="109">
        <f t="shared" si="2"/>
        <v>0</v>
      </c>
      <c r="N30" s="109">
        <f t="shared" si="3"/>
        <v>0</v>
      </c>
      <c r="O30" s="109">
        <f t="shared" si="4"/>
        <v>0</v>
      </c>
      <c r="P30" s="110">
        <f t="shared" si="5"/>
        <v>0</v>
      </c>
      <c r="Q30" s="61" t="s">
        <v>46</v>
      </c>
    </row>
    <row r="31" spans="1:17" x14ac:dyDescent="0.2">
      <c r="A31" s="36">
        <v>18</v>
      </c>
      <c r="B31" s="72"/>
      <c r="C31" s="40" t="s">
        <v>357</v>
      </c>
      <c r="D31" s="24" t="s">
        <v>347</v>
      </c>
      <c r="E31" s="46">
        <v>4</v>
      </c>
      <c r="F31" s="41"/>
      <c r="G31" s="109"/>
      <c r="H31" s="109">
        <f t="shared" si="6"/>
        <v>0</v>
      </c>
      <c r="I31" s="109"/>
      <c r="J31" s="109"/>
      <c r="K31" s="112">
        <f t="shared" si="0"/>
        <v>0</v>
      </c>
      <c r="L31" s="41">
        <f t="shared" si="1"/>
        <v>0</v>
      </c>
      <c r="M31" s="109">
        <f t="shared" si="2"/>
        <v>0</v>
      </c>
      <c r="N31" s="109">
        <f t="shared" si="3"/>
        <v>0</v>
      </c>
      <c r="O31" s="109">
        <f t="shared" si="4"/>
        <v>0</v>
      </c>
      <c r="P31" s="110">
        <f t="shared" si="5"/>
        <v>0</v>
      </c>
      <c r="Q31" s="61" t="s">
        <v>46</v>
      </c>
    </row>
    <row r="32" spans="1:17" x14ac:dyDescent="0.2">
      <c r="A32" s="36">
        <v>19</v>
      </c>
      <c r="B32" s="72"/>
      <c r="C32" s="40" t="s">
        <v>358</v>
      </c>
      <c r="D32" s="24" t="s">
        <v>347</v>
      </c>
      <c r="E32" s="46">
        <v>4</v>
      </c>
      <c r="F32" s="41"/>
      <c r="G32" s="109"/>
      <c r="H32" s="109">
        <f t="shared" si="6"/>
        <v>0</v>
      </c>
      <c r="I32" s="109"/>
      <c r="J32" s="109"/>
      <c r="K32" s="112">
        <f t="shared" si="0"/>
        <v>0</v>
      </c>
      <c r="L32" s="41">
        <f t="shared" si="1"/>
        <v>0</v>
      </c>
      <c r="M32" s="109">
        <f t="shared" si="2"/>
        <v>0</v>
      </c>
      <c r="N32" s="109">
        <f t="shared" si="3"/>
        <v>0</v>
      </c>
      <c r="O32" s="109">
        <f t="shared" si="4"/>
        <v>0</v>
      </c>
      <c r="P32" s="110">
        <f t="shared" si="5"/>
        <v>0</v>
      </c>
      <c r="Q32" s="61" t="s">
        <v>46</v>
      </c>
    </row>
    <row r="33" spans="1:17" x14ac:dyDescent="0.2">
      <c r="A33" s="36">
        <v>20</v>
      </c>
      <c r="B33" s="72"/>
      <c r="C33" s="40" t="s">
        <v>359</v>
      </c>
      <c r="D33" s="24" t="s">
        <v>347</v>
      </c>
      <c r="E33" s="46">
        <v>4</v>
      </c>
      <c r="F33" s="41"/>
      <c r="G33" s="109"/>
      <c r="H33" s="109">
        <f t="shared" si="6"/>
        <v>0</v>
      </c>
      <c r="I33" s="109"/>
      <c r="J33" s="109"/>
      <c r="K33" s="112">
        <f t="shared" si="0"/>
        <v>0</v>
      </c>
      <c r="L33" s="41">
        <f t="shared" si="1"/>
        <v>0</v>
      </c>
      <c r="M33" s="109">
        <f t="shared" si="2"/>
        <v>0</v>
      </c>
      <c r="N33" s="109">
        <f t="shared" si="3"/>
        <v>0</v>
      </c>
      <c r="O33" s="109">
        <f t="shared" si="4"/>
        <v>0</v>
      </c>
      <c r="P33" s="110">
        <f t="shared" si="5"/>
        <v>0</v>
      </c>
      <c r="Q33" s="61" t="s">
        <v>46</v>
      </c>
    </row>
    <row r="34" spans="1:17" x14ac:dyDescent="0.2">
      <c r="A34" s="36">
        <v>21</v>
      </c>
      <c r="B34" s="72"/>
      <c r="C34" s="40" t="s">
        <v>360</v>
      </c>
      <c r="D34" s="24" t="s">
        <v>347</v>
      </c>
      <c r="E34" s="46">
        <v>42</v>
      </c>
      <c r="F34" s="41"/>
      <c r="G34" s="109"/>
      <c r="H34" s="109">
        <f t="shared" si="6"/>
        <v>0</v>
      </c>
      <c r="I34" s="109"/>
      <c r="J34" s="109"/>
      <c r="K34" s="112">
        <f t="shared" si="0"/>
        <v>0</v>
      </c>
      <c r="L34" s="41">
        <f t="shared" si="1"/>
        <v>0</v>
      </c>
      <c r="M34" s="109">
        <f t="shared" si="2"/>
        <v>0</v>
      </c>
      <c r="N34" s="109">
        <f t="shared" si="3"/>
        <v>0</v>
      </c>
      <c r="O34" s="109">
        <f t="shared" si="4"/>
        <v>0</v>
      </c>
      <c r="P34" s="110">
        <f t="shared" si="5"/>
        <v>0</v>
      </c>
      <c r="Q34" s="61" t="s">
        <v>46</v>
      </c>
    </row>
    <row r="35" spans="1:17" ht="22.5" x14ac:dyDescent="0.2">
      <c r="A35" s="36">
        <v>22</v>
      </c>
      <c r="B35" s="72"/>
      <c r="C35" s="40" t="s">
        <v>361</v>
      </c>
      <c r="D35" s="24" t="s">
        <v>347</v>
      </c>
      <c r="E35" s="46">
        <v>2</v>
      </c>
      <c r="F35" s="41"/>
      <c r="G35" s="109"/>
      <c r="H35" s="109">
        <f t="shared" si="6"/>
        <v>0</v>
      </c>
      <c r="I35" s="109"/>
      <c r="J35" s="109"/>
      <c r="K35" s="112">
        <f t="shared" si="0"/>
        <v>0</v>
      </c>
      <c r="L35" s="41">
        <f t="shared" si="1"/>
        <v>0</v>
      </c>
      <c r="M35" s="109">
        <f t="shared" si="2"/>
        <v>0</v>
      </c>
      <c r="N35" s="109">
        <f t="shared" si="3"/>
        <v>0</v>
      </c>
      <c r="O35" s="109">
        <f t="shared" si="4"/>
        <v>0</v>
      </c>
      <c r="P35" s="110">
        <f t="shared" si="5"/>
        <v>0</v>
      </c>
      <c r="Q35" s="61" t="s">
        <v>46</v>
      </c>
    </row>
    <row r="36" spans="1:17" ht="22.5" x14ac:dyDescent="0.2">
      <c r="A36" s="36">
        <v>23</v>
      </c>
      <c r="B36" s="72"/>
      <c r="C36" s="40" t="s">
        <v>362</v>
      </c>
      <c r="D36" s="24" t="s">
        <v>347</v>
      </c>
      <c r="E36" s="46">
        <v>24</v>
      </c>
      <c r="F36" s="41"/>
      <c r="G36" s="109"/>
      <c r="H36" s="109">
        <f t="shared" si="6"/>
        <v>0</v>
      </c>
      <c r="I36" s="109"/>
      <c r="J36" s="109"/>
      <c r="K36" s="112">
        <f t="shared" si="0"/>
        <v>0</v>
      </c>
      <c r="L36" s="41">
        <f t="shared" si="1"/>
        <v>0</v>
      </c>
      <c r="M36" s="109">
        <f t="shared" si="2"/>
        <v>0</v>
      </c>
      <c r="N36" s="109">
        <f t="shared" si="3"/>
        <v>0</v>
      </c>
      <c r="O36" s="109">
        <f t="shared" si="4"/>
        <v>0</v>
      </c>
      <c r="P36" s="110">
        <f t="shared" si="5"/>
        <v>0</v>
      </c>
      <c r="Q36" s="61" t="s">
        <v>46</v>
      </c>
    </row>
    <row r="37" spans="1:17" ht="22.5" x14ac:dyDescent="0.2">
      <c r="A37" s="36">
        <v>24</v>
      </c>
      <c r="B37" s="72"/>
      <c r="C37" s="40" t="s">
        <v>363</v>
      </c>
      <c r="D37" s="24" t="s">
        <v>347</v>
      </c>
      <c r="E37" s="46">
        <v>20</v>
      </c>
      <c r="F37" s="41"/>
      <c r="G37" s="109"/>
      <c r="H37" s="109">
        <f t="shared" si="6"/>
        <v>0</v>
      </c>
      <c r="I37" s="109"/>
      <c r="J37" s="109"/>
      <c r="K37" s="112">
        <f t="shared" si="0"/>
        <v>0</v>
      </c>
      <c r="L37" s="41">
        <f t="shared" si="1"/>
        <v>0</v>
      </c>
      <c r="M37" s="109">
        <f t="shared" si="2"/>
        <v>0</v>
      </c>
      <c r="N37" s="109">
        <f t="shared" si="3"/>
        <v>0</v>
      </c>
      <c r="O37" s="109">
        <f t="shared" si="4"/>
        <v>0</v>
      </c>
      <c r="P37" s="110">
        <f t="shared" si="5"/>
        <v>0</v>
      </c>
      <c r="Q37" s="61" t="s">
        <v>46</v>
      </c>
    </row>
    <row r="38" spans="1:17" ht="22.5" x14ac:dyDescent="0.2">
      <c r="A38" s="36">
        <v>25</v>
      </c>
      <c r="B38" s="72"/>
      <c r="C38" s="40" t="s">
        <v>364</v>
      </c>
      <c r="D38" s="24" t="s">
        <v>347</v>
      </c>
      <c r="E38" s="46">
        <v>12</v>
      </c>
      <c r="F38" s="41"/>
      <c r="G38" s="109"/>
      <c r="H38" s="109">
        <f t="shared" si="6"/>
        <v>0</v>
      </c>
      <c r="I38" s="109"/>
      <c r="J38" s="109"/>
      <c r="K38" s="112">
        <f t="shared" si="0"/>
        <v>0</v>
      </c>
      <c r="L38" s="41">
        <f t="shared" si="1"/>
        <v>0</v>
      </c>
      <c r="M38" s="109">
        <f t="shared" si="2"/>
        <v>0</v>
      </c>
      <c r="N38" s="109">
        <f t="shared" si="3"/>
        <v>0</v>
      </c>
      <c r="O38" s="109">
        <f t="shared" si="4"/>
        <v>0</v>
      </c>
      <c r="P38" s="110">
        <f t="shared" si="5"/>
        <v>0</v>
      </c>
      <c r="Q38" s="61" t="s">
        <v>46</v>
      </c>
    </row>
    <row r="39" spans="1:17" ht="22.5" x14ac:dyDescent="0.2">
      <c r="A39" s="36">
        <v>26</v>
      </c>
      <c r="B39" s="72"/>
      <c r="C39" s="40" t="s">
        <v>365</v>
      </c>
      <c r="D39" s="24" t="s">
        <v>347</v>
      </c>
      <c r="E39" s="46">
        <v>32</v>
      </c>
      <c r="F39" s="41"/>
      <c r="G39" s="109"/>
      <c r="H39" s="109">
        <f t="shared" si="6"/>
        <v>0</v>
      </c>
      <c r="I39" s="109"/>
      <c r="J39" s="109"/>
      <c r="K39" s="112">
        <f t="shared" si="0"/>
        <v>0</v>
      </c>
      <c r="L39" s="41">
        <f t="shared" si="1"/>
        <v>0</v>
      </c>
      <c r="M39" s="109">
        <f t="shared" si="2"/>
        <v>0</v>
      </c>
      <c r="N39" s="109">
        <f t="shared" si="3"/>
        <v>0</v>
      </c>
      <c r="O39" s="109">
        <f t="shared" si="4"/>
        <v>0</v>
      </c>
      <c r="P39" s="110">
        <f t="shared" si="5"/>
        <v>0</v>
      </c>
      <c r="Q39" s="61" t="s">
        <v>46</v>
      </c>
    </row>
    <row r="40" spans="1:17" ht="22.5" x14ac:dyDescent="0.2">
      <c r="A40" s="36">
        <v>27</v>
      </c>
      <c r="B40" s="72"/>
      <c r="C40" s="40" t="s">
        <v>366</v>
      </c>
      <c r="D40" s="24" t="s">
        <v>347</v>
      </c>
      <c r="E40" s="46">
        <v>16</v>
      </c>
      <c r="F40" s="41"/>
      <c r="G40" s="109"/>
      <c r="H40" s="109">
        <f t="shared" si="6"/>
        <v>0</v>
      </c>
      <c r="I40" s="109"/>
      <c r="J40" s="109"/>
      <c r="K40" s="112">
        <f t="shared" si="0"/>
        <v>0</v>
      </c>
      <c r="L40" s="41">
        <f t="shared" si="1"/>
        <v>0</v>
      </c>
      <c r="M40" s="109">
        <f t="shared" si="2"/>
        <v>0</v>
      </c>
      <c r="N40" s="109">
        <f t="shared" si="3"/>
        <v>0</v>
      </c>
      <c r="O40" s="109">
        <f t="shared" si="4"/>
        <v>0</v>
      </c>
      <c r="P40" s="110">
        <f t="shared" si="5"/>
        <v>0</v>
      </c>
      <c r="Q40" s="61" t="s">
        <v>46</v>
      </c>
    </row>
    <row r="41" spans="1:17" ht="22.5" x14ac:dyDescent="0.2">
      <c r="A41" s="36">
        <v>28</v>
      </c>
      <c r="B41" s="72"/>
      <c r="C41" s="40" t="s">
        <v>367</v>
      </c>
      <c r="D41" s="24" t="s">
        <v>347</v>
      </c>
      <c r="E41" s="46">
        <v>20</v>
      </c>
      <c r="F41" s="41"/>
      <c r="G41" s="109"/>
      <c r="H41" s="109">
        <f t="shared" si="6"/>
        <v>0</v>
      </c>
      <c r="I41" s="109"/>
      <c r="J41" s="109"/>
      <c r="K41" s="112">
        <f t="shared" si="0"/>
        <v>0</v>
      </c>
      <c r="L41" s="41">
        <f t="shared" si="1"/>
        <v>0</v>
      </c>
      <c r="M41" s="109">
        <f t="shared" si="2"/>
        <v>0</v>
      </c>
      <c r="N41" s="109">
        <f t="shared" si="3"/>
        <v>0</v>
      </c>
      <c r="O41" s="109">
        <f t="shared" si="4"/>
        <v>0</v>
      </c>
      <c r="P41" s="110">
        <f t="shared" si="5"/>
        <v>0</v>
      </c>
      <c r="Q41" s="61" t="s">
        <v>46</v>
      </c>
    </row>
    <row r="42" spans="1:17" ht="22.5" x14ac:dyDescent="0.2">
      <c r="A42" s="36">
        <v>29</v>
      </c>
      <c r="B42" s="72"/>
      <c r="C42" s="40" t="s">
        <v>368</v>
      </c>
      <c r="D42" s="24" t="s">
        <v>347</v>
      </c>
      <c r="E42" s="46">
        <v>2</v>
      </c>
      <c r="F42" s="41"/>
      <c r="G42" s="109"/>
      <c r="H42" s="109">
        <f t="shared" si="6"/>
        <v>0</v>
      </c>
      <c r="I42" s="109"/>
      <c r="J42" s="109"/>
      <c r="K42" s="112">
        <f t="shared" si="0"/>
        <v>0</v>
      </c>
      <c r="L42" s="41">
        <f t="shared" si="1"/>
        <v>0</v>
      </c>
      <c r="M42" s="109">
        <f t="shared" si="2"/>
        <v>0</v>
      </c>
      <c r="N42" s="109">
        <f t="shared" si="3"/>
        <v>0</v>
      </c>
      <c r="O42" s="109">
        <f t="shared" si="4"/>
        <v>0</v>
      </c>
      <c r="P42" s="110">
        <f t="shared" si="5"/>
        <v>0</v>
      </c>
      <c r="Q42" s="61" t="s">
        <v>46</v>
      </c>
    </row>
    <row r="43" spans="1:17" ht="22.5" x14ac:dyDescent="0.2">
      <c r="A43" s="36">
        <v>30</v>
      </c>
      <c r="B43" s="72"/>
      <c r="C43" s="40" t="s">
        <v>369</v>
      </c>
      <c r="D43" s="24" t="s">
        <v>347</v>
      </c>
      <c r="E43" s="46">
        <v>8</v>
      </c>
      <c r="F43" s="41"/>
      <c r="G43" s="109"/>
      <c r="H43" s="109">
        <f t="shared" si="6"/>
        <v>0</v>
      </c>
      <c r="I43" s="109"/>
      <c r="J43" s="109"/>
      <c r="K43" s="112">
        <f t="shared" si="0"/>
        <v>0</v>
      </c>
      <c r="L43" s="41">
        <f t="shared" si="1"/>
        <v>0</v>
      </c>
      <c r="M43" s="109">
        <f t="shared" si="2"/>
        <v>0</v>
      </c>
      <c r="N43" s="109">
        <f t="shared" si="3"/>
        <v>0</v>
      </c>
      <c r="O43" s="109">
        <f t="shared" si="4"/>
        <v>0</v>
      </c>
      <c r="P43" s="110">
        <f t="shared" si="5"/>
        <v>0</v>
      </c>
      <c r="Q43" s="61" t="s">
        <v>46</v>
      </c>
    </row>
    <row r="44" spans="1:17" x14ac:dyDescent="0.2">
      <c r="A44" s="36">
        <v>31</v>
      </c>
      <c r="B44" s="72"/>
      <c r="C44" s="40" t="s">
        <v>370</v>
      </c>
      <c r="D44" s="24" t="s">
        <v>347</v>
      </c>
      <c r="E44" s="46">
        <v>2</v>
      </c>
      <c r="F44" s="41"/>
      <c r="G44" s="109"/>
      <c r="H44" s="109">
        <f t="shared" si="6"/>
        <v>0</v>
      </c>
      <c r="I44" s="109"/>
      <c r="J44" s="109"/>
      <c r="K44" s="112">
        <f t="shared" si="0"/>
        <v>0</v>
      </c>
      <c r="L44" s="41">
        <f t="shared" si="1"/>
        <v>0</v>
      </c>
      <c r="M44" s="109">
        <f t="shared" si="2"/>
        <v>0</v>
      </c>
      <c r="N44" s="109">
        <f t="shared" si="3"/>
        <v>0</v>
      </c>
      <c r="O44" s="109">
        <f t="shared" si="4"/>
        <v>0</v>
      </c>
      <c r="P44" s="110">
        <f t="shared" si="5"/>
        <v>0</v>
      </c>
      <c r="Q44" s="61" t="s">
        <v>46</v>
      </c>
    </row>
    <row r="45" spans="1:17" x14ac:dyDescent="0.2">
      <c r="A45" s="36">
        <v>32</v>
      </c>
      <c r="B45" s="72"/>
      <c r="C45" s="40" t="s">
        <v>371</v>
      </c>
      <c r="D45" s="24" t="s">
        <v>372</v>
      </c>
      <c r="E45" s="46">
        <v>134</v>
      </c>
      <c r="F45" s="41"/>
      <c r="G45" s="109"/>
      <c r="H45" s="109">
        <f t="shared" si="6"/>
        <v>0</v>
      </c>
      <c r="I45" s="109"/>
      <c r="J45" s="109"/>
      <c r="K45" s="112">
        <f t="shared" si="0"/>
        <v>0</v>
      </c>
      <c r="L45" s="41">
        <f t="shared" si="1"/>
        <v>0</v>
      </c>
      <c r="M45" s="109">
        <f t="shared" si="2"/>
        <v>0</v>
      </c>
      <c r="N45" s="109">
        <f t="shared" si="3"/>
        <v>0</v>
      </c>
      <c r="O45" s="109">
        <f t="shared" si="4"/>
        <v>0</v>
      </c>
      <c r="P45" s="110">
        <f t="shared" si="5"/>
        <v>0</v>
      </c>
      <c r="Q45" s="61" t="s">
        <v>46</v>
      </c>
    </row>
    <row r="46" spans="1:17" ht="22.5" x14ac:dyDescent="0.2">
      <c r="A46" s="36">
        <v>33</v>
      </c>
      <c r="B46" s="72"/>
      <c r="C46" s="40" t="s">
        <v>373</v>
      </c>
      <c r="D46" s="24" t="s">
        <v>372</v>
      </c>
      <c r="E46" s="46">
        <v>2</v>
      </c>
      <c r="F46" s="41"/>
      <c r="G46" s="109"/>
      <c r="H46" s="109">
        <f t="shared" si="6"/>
        <v>0</v>
      </c>
      <c r="I46" s="109"/>
      <c r="J46" s="109"/>
      <c r="K46" s="112">
        <f t="shared" si="0"/>
        <v>0</v>
      </c>
      <c r="L46" s="41">
        <f t="shared" si="1"/>
        <v>0</v>
      </c>
      <c r="M46" s="109">
        <f t="shared" si="2"/>
        <v>0</v>
      </c>
      <c r="N46" s="109">
        <f t="shared" si="3"/>
        <v>0</v>
      </c>
      <c r="O46" s="109">
        <f t="shared" si="4"/>
        <v>0</v>
      </c>
      <c r="P46" s="110">
        <f t="shared" si="5"/>
        <v>0</v>
      </c>
      <c r="Q46" s="61" t="s">
        <v>46</v>
      </c>
    </row>
    <row r="47" spans="1:17" x14ac:dyDescent="0.2">
      <c r="A47" s="36">
        <v>34</v>
      </c>
      <c r="B47" s="72"/>
      <c r="C47" s="40" t="s">
        <v>374</v>
      </c>
      <c r="D47" s="24" t="s">
        <v>372</v>
      </c>
      <c r="E47" s="46">
        <v>136</v>
      </c>
      <c r="F47" s="41"/>
      <c r="G47" s="109"/>
      <c r="H47" s="109">
        <f t="shared" si="6"/>
        <v>0</v>
      </c>
      <c r="I47" s="109"/>
      <c r="J47" s="109"/>
      <c r="K47" s="112">
        <f t="shared" si="0"/>
        <v>0</v>
      </c>
      <c r="L47" s="41">
        <f t="shared" si="1"/>
        <v>0</v>
      </c>
      <c r="M47" s="109">
        <f t="shared" si="2"/>
        <v>0</v>
      </c>
      <c r="N47" s="109">
        <f t="shared" si="3"/>
        <v>0</v>
      </c>
      <c r="O47" s="109">
        <f t="shared" si="4"/>
        <v>0</v>
      </c>
      <c r="P47" s="110">
        <f t="shared" si="5"/>
        <v>0</v>
      </c>
      <c r="Q47" s="61" t="s">
        <v>46</v>
      </c>
    </row>
    <row r="48" spans="1:17" x14ac:dyDescent="0.2">
      <c r="A48" s="36">
        <v>35</v>
      </c>
      <c r="B48" s="72"/>
      <c r="C48" s="40" t="s">
        <v>375</v>
      </c>
      <c r="D48" s="24" t="s">
        <v>347</v>
      </c>
      <c r="E48" s="46">
        <v>36</v>
      </c>
      <c r="F48" s="41"/>
      <c r="G48" s="109"/>
      <c r="H48" s="109">
        <f t="shared" si="6"/>
        <v>0</v>
      </c>
      <c r="I48" s="109"/>
      <c r="J48" s="109"/>
      <c r="K48" s="112">
        <f t="shared" si="0"/>
        <v>0</v>
      </c>
      <c r="L48" s="41">
        <f t="shared" si="1"/>
        <v>0</v>
      </c>
      <c r="M48" s="109">
        <f t="shared" si="2"/>
        <v>0</v>
      </c>
      <c r="N48" s="109">
        <f t="shared" si="3"/>
        <v>0</v>
      </c>
      <c r="O48" s="109">
        <f t="shared" si="4"/>
        <v>0</v>
      </c>
      <c r="P48" s="110">
        <f t="shared" si="5"/>
        <v>0</v>
      </c>
      <c r="Q48" s="61" t="s">
        <v>46</v>
      </c>
    </row>
    <row r="49" spans="1:17" x14ac:dyDescent="0.2">
      <c r="A49" s="36">
        <v>36</v>
      </c>
      <c r="B49" s="72"/>
      <c r="C49" s="40" t="s">
        <v>376</v>
      </c>
      <c r="D49" s="24" t="s">
        <v>347</v>
      </c>
      <c r="E49" s="46">
        <v>4</v>
      </c>
      <c r="F49" s="41"/>
      <c r="G49" s="109"/>
      <c r="H49" s="109">
        <f t="shared" si="6"/>
        <v>0</v>
      </c>
      <c r="I49" s="109"/>
      <c r="J49" s="109"/>
      <c r="K49" s="112">
        <f t="shared" si="0"/>
        <v>0</v>
      </c>
      <c r="L49" s="41">
        <f t="shared" si="1"/>
        <v>0</v>
      </c>
      <c r="M49" s="109">
        <f t="shared" si="2"/>
        <v>0</v>
      </c>
      <c r="N49" s="109">
        <f t="shared" si="3"/>
        <v>0</v>
      </c>
      <c r="O49" s="109">
        <f t="shared" si="4"/>
        <v>0</v>
      </c>
      <c r="P49" s="110">
        <f t="shared" si="5"/>
        <v>0</v>
      </c>
      <c r="Q49" s="61" t="s">
        <v>46</v>
      </c>
    </row>
    <row r="50" spans="1:17" x14ac:dyDescent="0.2">
      <c r="A50" s="36">
        <v>37</v>
      </c>
      <c r="B50" s="72"/>
      <c r="C50" s="40" t="s">
        <v>377</v>
      </c>
      <c r="D50" s="24" t="s">
        <v>347</v>
      </c>
      <c r="E50" s="46">
        <v>2</v>
      </c>
      <c r="F50" s="41"/>
      <c r="G50" s="109"/>
      <c r="H50" s="109">
        <f t="shared" si="6"/>
        <v>0</v>
      </c>
      <c r="I50" s="109"/>
      <c r="J50" s="109"/>
      <c r="K50" s="112">
        <f t="shared" si="0"/>
        <v>0</v>
      </c>
      <c r="L50" s="41">
        <f t="shared" si="1"/>
        <v>0</v>
      </c>
      <c r="M50" s="109">
        <f t="shared" si="2"/>
        <v>0</v>
      </c>
      <c r="N50" s="109">
        <f t="shared" si="3"/>
        <v>0</v>
      </c>
      <c r="O50" s="109">
        <f t="shared" si="4"/>
        <v>0</v>
      </c>
      <c r="P50" s="110">
        <f t="shared" si="5"/>
        <v>0</v>
      </c>
      <c r="Q50" s="61" t="s">
        <v>46</v>
      </c>
    </row>
    <row r="51" spans="1:17" ht="22.5" x14ac:dyDescent="0.2">
      <c r="A51" s="36">
        <v>38</v>
      </c>
      <c r="B51" s="72"/>
      <c r="C51" s="40" t="s">
        <v>378</v>
      </c>
      <c r="D51" s="24" t="s">
        <v>329</v>
      </c>
      <c r="E51" s="46">
        <v>6</v>
      </c>
      <c r="F51" s="41"/>
      <c r="G51" s="109"/>
      <c r="H51" s="109">
        <f t="shared" si="6"/>
        <v>0</v>
      </c>
      <c r="I51" s="109"/>
      <c r="J51" s="109"/>
      <c r="K51" s="112">
        <f t="shared" si="0"/>
        <v>0</v>
      </c>
      <c r="L51" s="41">
        <f t="shared" si="1"/>
        <v>0</v>
      </c>
      <c r="M51" s="109">
        <f t="shared" si="2"/>
        <v>0</v>
      </c>
      <c r="N51" s="109">
        <f t="shared" si="3"/>
        <v>0</v>
      </c>
      <c r="O51" s="109">
        <f t="shared" si="4"/>
        <v>0</v>
      </c>
      <c r="P51" s="110">
        <f t="shared" si="5"/>
        <v>0</v>
      </c>
      <c r="Q51" s="61" t="s">
        <v>46</v>
      </c>
    </row>
    <row r="52" spans="1:17" ht="22.5" x14ac:dyDescent="0.2">
      <c r="A52" s="36">
        <v>39</v>
      </c>
      <c r="B52" s="72"/>
      <c r="C52" s="40" t="s">
        <v>379</v>
      </c>
      <c r="D52" s="24" t="s">
        <v>329</v>
      </c>
      <c r="E52" s="46">
        <v>80</v>
      </c>
      <c r="F52" s="41"/>
      <c r="G52" s="109"/>
      <c r="H52" s="109">
        <f t="shared" si="6"/>
        <v>0</v>
      </c>
      <c r="I52" s="109"/>
      <c r="J52" s="109"/>
      <c r="K52" s="112">
        <f t="shared" si="0"/>
        <v>0</v>
      </c>
      <c r="L52" s="41">
        <f t="shared" si="1"/>
        <v>0</v>
      </c>
      <c r="M52" s="109">
        <f t="shared" si="2"/>
        <v>0</v>
      </c>
      <c r="N52" s="109">
        <f t="shared" si="3"/>
        <v>0</v>
      </c>
      <c r="O52" s="109">
        <f t="shared" si="4"/>
        <v>0</v>
      </c>
      <c r="P52" s="110">
        <f t="shared" si="5"/>
        <v>0</v>
      </c>
      <c r="Q52" s="61" t="s">
        <v>46</v>
      </c>
    </row>
    <row r="53" spans="1:17" ht="22.5" x14ac:dyDescent="0.2">
      <c r="A53" s="36">
        <v>40</v>
      </c>
      <c r="B53" s="72"/>
      <c r="C53" s="40" t="s">
        <v>380</v>
      </c>
      <c r="D53" s="24" t="s">
        <v>329</v>
      </c>
      <c r="E53" s="46">
        <v>55</v>
      </c>
      <c r="F53" s="41"/>
      <c r="G53" s="109"/>
      <c r="H53" s="109">
        <f t="shared" si="6"/>
        <v>0</v>
      </c>
      <c r="I53" s="109"/>
      <c r="J53" s="109"/>
      <c r="K53" s="112">
        <f t="shared" si="0"/>
        <v>0</v>
      </c>
      <c r="L53" s="41">
        <f t="shared" si="1"/>
        <v>0</v>
      </c>
      <c r="M53" s="109">
        <f t="shared" si="2"/>
        <v>0</v>
      </c>
      <c r="N53" s="109">
        <f t="shared" si="3"/>
        <v>0</v>
      </c>
      <c r="O53" s="109">
        <f t="shared" si="4"/>
        <v>0</v>
      </c>
      <c r="P53" s="110">
        <f t="shared" si="5"/>
        <v>0</v>
      </c>
      <c r="Q53" s="61" t="s">
        <v>46</v>
      </c>
    </row>
    <row r="54" spans="1:17" ht="22.5" x14ac:dyDescent="0.2">
      <c r="A54" s="36">
        <v>41</v>
      </c>
      <c r="B54" s="72"/>
      <c r="C54" s="40" t="s">
        <v>381</v>
      </c>
      <c r="D54" s="24" t="s">
        <v>329</v>
      </c>
      <c r="E54" s="46">
        <v>85</v>
      </c>
      <c r="F54" s="41"/>
      <c r="G54" s="109"/>
      <c r="H54" s="109">
        <f t="shared" si="6"/>
        <v>0</v>
      </c>
      <c r="I54" s="109"/>
      <c r="J54" s="109"/>
      <c r="K54" s="112">
        <f t="shared" si="0"/>
        <v>0</v>
      </c>
      <c r="L54" s="41">
        <f t="shared" si="1"/>
        <v>0</v>
      </c>
      <c r="M54" s="109">
        <f t="shared" si="2"/>
        <v>0</v>
      </c>
      <c r="N54" s="109">
        <f t="shared" si="3"/>
        <v>0</v>
      </c>
      <c r="O54" s="109">
        <f t="shared" si="4"/>
        <v>0</v>
      </c>
      <c r="P54" s="110">
        <f t="shared" si="5"/>
        <v>0</v>
      </c>
      <c r="Q54" s="61" t="s">
        <v>46</v>
      </c>
    </row>
    <row r="55" spans="1:17" ht="22.5" x14ac:dyDescent="0.2">
      <c r="A55" s="36">
        <v>42</v>
      </c>
      <c r="B55" s="72"/>
      <c r="C55" s="40" t="s">
        <v>382</v>
      </c>
      <c r="D55" s="24" t="s">
        <v>329</v>
      </c>
      <c r="E55" s="46">
        <v>45</v>
      </c>
      <c r="F55" s="41"/>
      <c r="G55" s="109"/>
      <c r="H55" s="109">
        <f t="shared" si="6"/>
        <v>0</v>
      </c>
      <c r="I55" s="109"/>
      <c r="J55" s="109"/>
      <c r="K55" s="112">
        <f t="shared" si="0"/>
        <v>0</v>
      </c>
      <c r="L55" s="41">
        <f t="shared" si="1"/>
        <v>0</v>
      </c>
      <c r="M55" s="109">
        <f t="shared" si="2"/>
        <v>0</v>
      </c>
      <c r="N55" s="109">
        <f t="shared" si="3"/>
        <v>0</v>
      </c>
      <c r="O55" s="109">
        <f t="shared" si="4"/>
        <v>0</v>
      </c>
      <c r="P55" s="110">
        <f t="shared" si="5"/>
        <v>0</v>
      </c>
      <c r="Q55" s="61" t="s">
        <v>46</v>
      </c>
    </row>
    <row r="56" spans="1:17" ht="22.5" x14ac:dyDescent="0.2">
      <c r="A56" s="36">
        <v>43</v>
      </c>
      <c r="B56" s="72"/>
      <c r="C56" s="40" t="s">
        <v>383</v>
      </c>
      <c r="D56" s="24" t="s">
        <v>329</v>
      </c>
      <c r="E56" s="46">
        <v>3</v>
      </c>
      <c r="F56" s="41"/>
      <c r="G56" s="109"/>
      <c r="H56" s="109">
        <f t="shared" si="6"/>
        <v>0</v>
      </c>
      <c r="I56" s="109"/>
      <c r="J56" s="109"/>
      <c r="K56" s="112">
        <f t="shared" si="0"/>
        <v>0</v>
      </c>
      <c r="L56" s="41">
        <f t="shared" si="1"/>
        <v>0</v>
      </c>
      <c r="M56" s="109">
        <f t="shared" si="2"/>
        <v>0</v>
      </c>
      <c r="N56" s="109">
        <f t="shared" si="3"/>
        <v>0</v>
      </c>
      <c r="O56" s="109">
        <f t="shared" si="4"/>
        <v>0</v>
      </c>
      <c r="P56" s="110">
        <f t="shared" si="5"/>
        <v>0</v>
      </c>
      <c r="Q56" s="61" t="s">
        <v>46</v>
      </c>
    </row>
    <row r="57" spans="1:17" x14ac:dyDescent="0.2">
      <c r="A57" s="36">
        <v>44</v>
      </c>
      <c r="B57" s="72"/>
      <c r="C57" s="40" t="s">
        <v>384</v>
      </c>
      <c r="D57" s="24" t="s">
        <v>372</v>
      </c>
      <c r="E57" s="46">
        <v>1</v>
      </c>
      <c r="F57" s="41"/>
      <c r="G57" s="109"/>
      <c r="H57" s="109">
        <f t="shared" si="6"/>
        <v>0</v>
      </c>
      <c r="I57" s="109"/>
      <c r="J57" s="109"/>
      <c r="K57" s="112">
        <f t="shared" si="0"/>
        <v>0</v>
      </c>
      <c r="L57" s="41">
        <f t="shared" si="1"/>
        <v>0</v>
      </c>
      <c r="M57" s="109">
        <f t="shared" si="2"/>
        <v>0</v>
      </c>
      <c r="N57" s="109">
        <f t="shared" si="3"/>
        <v>0</v>
      </c>
      <c r="O57" s="109">
        <f t="shared" si="4"/>
        <v>0</v>
      </c>
      <c r="P57" s="110">
        <f t="shared" si="5"/>
        <v>0</v>
      </c>
      <c r="Q57" s="61" t="s">
        <v>46</v>
      </c>
    </row>
    <row r="58" spans="1:17" x14ac:dyDescent="0.2">
      <c r="A58" s="36">
        <v>45</v>
      </c>
      <c r="B58" s="72"/>
      <c r="C58" s="40" t="s">
        <v>385</v>
      </c>
      <c r="D58" s="24" t="s">
        <v>372</v>
      </c>
      <c r="E58" s="46">
        <v>38</v>
      </c>
      <c r="F58" s="41"/>
      <c r="G58" s="109"/>
      <c r="H58" s="109">
        <f t="shared" si="6"/>
        <v>0</v>
      </c>
      <c r="I58" s="109"/>
      <c r="J58" s="109"/>
      <c r="K58" s="112">
        <f t="shared" si="0"/>
        <v>0</v>
      </c>
      <c r="L58" s="41">
        <f t="shared" si="1"/>
        <v>0</v>
      </c>
      <c r="M58" s="109">
        <f t="shared" si="2"/>
        <v>0</v>
      </c>
      <c r="N58" s="109">
        <f t="shared" si="3"/>
        <v>0</v>
      </c>
      <c r="O58" s="109">
        <f t="shared" si="4"/>
        <v>0</v>
      </c>
      <c r="P58" s="110">
        <f t="shared" si="5"/>
        <v>0</v>
      </c>
      <c r="Q58" s="61" t="s">
        <v>46</v>
      </c>
    </row>
    <row r="59" spans="1:17" x14ac:dyDescent="0.2">
      <c r="A59" s="36">
        <v>46</v>
      </c>
      <c r="B59" s="72"/>
      <c r="C59" s="40" t="s">
        <v>386</v>
      </c>
      <c r="D59" s="24" t="s">
        <v>387</v>
      </c>
      <c r="E59" s="46">
        <v>1</v>
      </c>
      <c r="F59" s="41"/>
      <c r="G59" s="109"/>
      <c r="H59" s="109">
        <f t="shared" si="6"/>
        <v>0</v>
      </c>
      <c r="I59" s="109"/>
      <c r="J59" s="109"/>
      <c r="K59" s="112">
        <f t="shared" si="0"/>
        <v>0</v>
      </c>
      <c r="L59" s="41">
        <f t="shared" si="1"/>
        <v>0</v>
      </c>
      <c r="M59" s="109">
        <f t="shared" si="2"/>
        <v>0</v>
      </c>
      <c r="N59" s="109">
        <f t="shared" si="3"/>
        <v>0</v>
      </c>
      <c r="O59" s="109">
        <f t="shared" si="4"/>
        <v>0</v>
      </c>
      <c r="P59" s="110">
        <f t="shared" si="5"/>
        <v>0</v>
      </c>
      <c r="Q59" s="61" t="s">
        <v>46</v>
      </c>
    </row>
    <row r="60" spans="1:17" x14ac:dyDescent="0.2">
      <c r="A60" s="36">
        <v>47</v>
      </c>
      <c r="B60" s="72"/>
      <c r="C60" s="40" t="s">
        <v>388</v>
      </c>
      <c r="D60" s="24" t="s">
        <v>387</v>
      </c>
      <c r="E60" s="46">
        <v>1</v>
      </c>
      <c r="F60" s="41"/>
      <c r="G60" s="109"/>
      <c r="H60" s="109">
        <f t="shared" si="6"/>
        <v>0</v>
      </c>
      <c r="I60" s="109"/>
      <c r="J60" s="109"/>
      <c r="K60" s="112">
        <f t="shared" si="0"/>
        <v>0</v>
      </c>
      <c r="L60" s="41">
        <f t="shared" si="1"/>
        <v>0</v>
      </c>
      <c r="M60" s="109">
        <f t="shared" si="2"/>
        <v>0</v>
      </c>
      <c r="N60" s="109">
        <f t="shared" si="3"/>
        <v>0</v>
      </c>
      <c r="O60" s="109">
        <f t="shared" si="4"/>
        <v>0</v>
      </c>
      <c r="P60" s="110">
        <f t="shared" si="5"/>
        <v>0</v>
      </c>
      <c r="Q60" s="61" t="s">
        <v>46</v>
      </c>
    </row>
    <row r="61" spans="1:17" x14ac:dyDescent="0.2">
      <c r="A61" s="36">
        <v>48</v>
      </c>
      <c r="B61" s="72"/>
      <c r="C61" s="40" t="s">
        <v>389</v>
      </c>
      <c r="D61" s="24" t="s">
        <v>387</v>
      </c>
      <c r="E61" s="46">
        <v>1</v>
      </c>
      <c r="F61" s="41"/>
      <c r="G61" s="109"/>
      <c r="H61" s="109">
        <f t="shared" si="6"/>
        <v>0</v>
      </c>
      <c r="I61" s="109"/>
      <c r="J61" s="109"/>
      <c r="K61" s="112">
        <f t="shared" si="0"/>
        <v>0</v>
      </c>
      <c r="L61" s="41">
        <f t="shared" si="1"/>
        <v>0</v>
      </c>
      <c r="M61" s="109">
        <f t="shared" si="2"/>
        <v>0</v>
      </c>
      <c r="N61" s="109">
        <f t="shared" si="3"/>
        <v>0</v>
      </c>
      <c r="O61" s="109">
        <f t="shared" si="4"/>
        <v>0</v>
      </c>
      <c r="P61" s="110">
        <f t="shared" si="5"/>
        <v>0</v>
      </c>
      <c r="Q61" s="61" t="s">
        <v>46</v>
      </c>
    </row>
    <row r="62" spans="1:17" x14ac:dyDescent="0.2">
      <c r="A62" s="36">
        <v>49</v>
      </c>
      <c r="B62" s="72"/>
      <c r="C62" s="40" t="s">
        <v>390</v>
      </c>
      <c r="D62" s="24" t="s">
        <v>387</v>
      </c>
      <c r="E62" s="46">
        <v>1</v>
      </c>
      <c r="F62" s="41"/>
      <c r="G62" s="109"/>
      <c r="H62" s="109">
        <f t="shared" si="6"/>
        <v>0</v>
      </c>
      <c r="I62" s="109"/>
      <c r="J62" s="109"/>
      <c r="K62" s="112">
        <f t="shared" si="0"/>
        <v>0</v>
      </c>
      <c r="L62" s="41">
        <f t="shared" si="1"/>
        <v>0</v>
      </c>
      <c r="M62" s="109">
        <f t="shared" si="2"/>
        <v>0</v>
      </c>
      <c r="N62" s="109">
        <f t="shared" si="3"/>
        <v>0</v>
      </c>
      <c r="O62" s="109">
        <f t="shared" si="4"/>
        <v>0</v>
      </c>
      <c r="P62" s="110">
        <f t="shared" si="5"/>
        <v>0</v>
      </c>
      <c r="Q62" s="61" t="s">
        <v>46</v>
      </c>
    </row>
    <row r="63" spans="1:17" x14ac:dyDescent="0.2">
      <c r="A63" s="36">
        <v>50</v>
      </c>
      <c r="B63" s="72"/>
      <c r="C63" s="40" t="s">
        <v>391</v>
      </c>
      <c r="D63" s="24" t="s">
        <v>387</v>
      </c>
      <c r="E63" s="46">
        <v>1</v>
      </c>
      <c r="F63" s="41"/>
      <c r="G63" s="109"/>
      <c r="H63" s="109">
        <f t="shared" si="6"/>
        <v>0</v>
      </c>
      <c r="I63" s="109"/>
      <c r="J63" s="109"/>
      <c r="K63" s="112">
        <f t="shared" si="0"/>
        <v>0</v>
      </c>
      <c r="L63" s="41">
        <f t="shared" si="1"/>
        <v>0</v>
      </c>
      <c r="M63" s="109">
        <f t="shared" si="2"/>
        <v>0</v>
      </c>
      <c r="N63" s="109">
        <f t="shared" si="3"/>
        <v>0</v>
      </c>
      <c r="O63" s="109">
        <f t="shared" si="4"/>
        <v>0</v>
      </c>
      <c r="P63" s="110">
        <f t="shared" si="5"/>
        <v>0</v>
      </c>
      <c r="Q63" s="61" t="s">
        <v>46</v>
      </c>
    </row>
    <row r="64" spans="1:17" x14ac:dyDescent="0.2">
      <c r="A64" s="36">
        <v>51</v>
      </c>
      <c r="B64" s="72"/>
      <c r="C64" s="40" t="s">
        <v>392</v>
      </c>
      <c r="D64" s="24" t="s">
        <v>387</v>
      </c>
      <c r="E64" s="46">
        <v>1</v>
      </c>
      <c r="F64" s="41"/>
      <c r="G64" s="109"/>
      <c r="H64" s="109">
        <f t="shared" si="6"/>
        <v>0</v>
      </c>
      <c r="I64" s="109"/>
      <c r="J64" s="109"/>
      <c r="K64" s="112">
        <f t="shared" si="0"/>
        <v>0</v>
      </c>
      <c r="L64" s="41">
        <f t="shared" si="1"/>
        <v>0</v>
      </c>
      <c r="M64" s="109">
        <f t="shared" si="2"/>
        <v>0</v>
      </c>
      <c r="N64" s="109">
        <f t="shared" si="3"/>
        <v>0</v>
      </c>
      <c r="O64" s="109">
        <f t="shared" si="4"/>
        <v>0</v>
      </c>
      <c r="P64" s="110">
        <f t="shared" si="5"/>
        <v>0</v>
      </c>
      <c r="Q64" s="61" t="s">
        <v>46</v>
      </c>
    </row>
    <row r="65" spans="1:17" ht="22.5" x14ac:dyDescent="0.2">
      <c r="A65" s="36">
        <v>52</v>
      </c>
      <c r="B65" s="72"/>
      <c r="C65" s="40" t="s">
        <v>393</v>
      </c>
      <c r="D65" s="24" t="s">
        <v>387</v>
      </c>
      <c r="E65" s="46">
        <v>1</v>
      </c>
      <c r="F65" s="41"/>
      <c r="G65" s="109"/>
      <c r="H65" s="109">
        <f t="shared" si="6"/>
        <v>0</v>
      </c>
      <c r="I65" s="109"/>
      <c r="J65" s="109"/>
      <c r="K65" s="112">
        <f t="shared" si="0"/>
        <v>0</v>
      </c>
      <c r="L65" s="41">
        <f t="shared" si="1"/>
        <v>0</v>
      </c>
      <c r="M65" s="109">
        <f t="shared" si="2"/>
        <v>0</v>
      </c>
      <c r="N65" s="109">
        <f t="shared" si="3"/>
        <v>0</v>
      </c>
      <c r="O65" s="109">
        <f t="shared" si="4"/>
        <v>0</v>
      </c>
      <c r="P65" s="110">
        <f t="shared" si="5"/>
        <v>0</v>
      </c>
      <c r="Q65" s="61" t="s">
        <v>46</v>
      </c>
    </row>
    <row r="66" spans="1:17" ht="22.5" x14ac:dyDescent="0.2">
      <c r="A66" s="36">
        <v>53</v>
      </c>
      <c r="B66" s="72"/>
      <c r="C66" s="40" t="s">
        <v>394</v>
      </c>
      <c r="D66" s="24" t="s">
        <v>387</v>
      </c>
      <c r="E66" s="46">
        <v>134</v>
      </c>
      <c r="F66" s="41"/>
      <c r="G66" s="109"/>
      <c r="H66" s="109">
        <f t="shared" si="6"/>
        <v>0</v>
      </c>
      <c r="I66" s="109"/>
      <c r="J66" s="109"/>
      <c r="K66" s="112">
        <f t="shared" si="0"/>
        <v>0</v>
      </c>
      <c r="L66" s="41">
        <f t="shared" si="1"/>
        <v>0</v>
      </c>
      <c r="M66" s="109">
        <f t="shared" si="2"/>
        <v>0</v>
      </c>
      <c r="N66" s="109">
        <f t="shared" si="3"/>
        <v>0</v>
      </c>
      <c r="O66" s="109">
        <f t="shared" si="4"/>
        <v>0</v>
      </c>
      <c r="P66" s="110">
        <f t="shared" si="5"/>
        <v>0</v>
      </c>
      <c r="Q66" s="61" t="s">
        <v>46</v>
      </c>
    </row>
    <row r="67" spans="1:17" x14ac:dyDescent="0.2">
      <c r="A67" s="36">
        <v>54</v>
      </c>
      <c r="B67" s="72"/>
      <c r="C67" s="40" t="s">
        <v>395</v>
      </c>
      <c r="D67" s="24" t="s">
        <v>387</v>
      </c>
      <c r="E67" s="46">
        <v>134</v>
      </c>
      <c r="F67" s="41"/>
      <c r="G67" s="109"/>
      <c r="H67" s="109">
        <f t="shared" si="6"/>
        <v>0</v>
      </c>
      <c r="I67" s="109"/>
      <c r="J67" s="109"/>
      <c r="K67" s="112">
        <f t="shared" si="0"/>
        <v>0</v>
      </c>
      <c r="L67" s="41">
        <f t="shared" si="1"/>
        <v>0</v>
      </c>
      <c r="M67" s="109">
        <f t="shared" si="2"/>
        <v>0</v>
      </c>
      <c r="N67" s="109">
        <f t="shared" si="3"/>
        <v>0</v>
      </c>
      <c r="O67" s="109">
        <f t="shared" si="4"/>
        <v>0</v>
      </c>
      <c r="P67" s="110">
        <f t="shared" si="5"/>
        <v>0</v>
      </c>
      <c r="Q67" s="61" t="s">
        <v>46</v>
      </c>
    </row>
    <row r="68" spans="1:17" x14ac:dyDescent="0.2">
      <c r="A68" s="36">
        <v>55</v>
      </c>
      <c r="B68" s="72"/>
      <c r="C68" s="40" t="s">
        <v>396</v>
      </c>
      <c r="D68" s="24" t="s">
        <v>387</v>
      </c>
      <c r="E68" s="46">
        <v>1</v>
      </c>
      <c r="F68" s="41"/>
      <c r="G68" s="109"/>
      <c r="H68" s="109">
        <f t="shared" si="6"/>
        <v>0</v>
      </c>
      <c r="I68" s="109"/>
      <c r="J68" s="109"/>
      <c r="K68" s="112">
        <f t="shared" si="0"/>
        <v>0</v>
      </c>
      <c r="L68" s="41">
        <f t="shared" si="1"/>
        <v>0</v>
      </c>
      <c r="M68" s="109">
        <f t="shared" si="2"/>
        <v>0</v>
      </c>
      <c r="N68" s="109">
        <f t="shared" si="3"/>
        <v>0</v>
      </c>
      <c r="O68" s="109">
        <f t="shared" si="4"/>
        <v>0</v>
      </c>
      <c r="P68" s="110">
        <f t="shared" si="5"/>
        <v>0</v>
      </c>
      <c r="Q68" s="61" t="s">
        <v>46</v>
      </c>
    </row>
    <row r="69" spans="1:17" ht="22.5" x14ac:dyDescent="0.2">
      <c r="A69" s="36">
        <v>56</v>
      </c>
      <c r="B69" s="72"/>
      <c r="C69" s="40" t="s">
        <v>397</v>
      </c>
      <c r="D69" s="24" t="s">
        <v>398</v>
      </c>
      <c r="E69" s="46">
        <v>74</v>
      </c>
      <c r="F69" s="41"/>
      <c r="G69" s="109"/>
      <c r="H69" s="109">
        <f t="shared" si="6"/>
        <v>0</v>
      </c>
      <c r="I69" s="109"/>
      <c r="J69" s="109"/>
      <c r="K69" s="112">
        <f t="shared" si="0"/>
        <v>0</v>
      </c>
      <c r="L69" s="41">
        <f t="shared" si="1"/>
        <v>0</v>
      </c>
      <c r="M69" s="109">
        <f t="shared" si="2"/>
        <v>0</v>
      </c>
      <c r="N69" s="109">
        <f t="shared" si="3"/>
        <v>0</v>
      </c>
      <c r="O69" s="109">
        <f t="shared" si="4"/>
        <v>0</v>
      </c>
      <c r="P69" s="110">
        <f t="shared" si="5"/>
        <v>0</v>
      </c>
      <c r="Q69" s="61" t="s">
        <v>46</v>
      </c>
    </row>
    <row r="70" spans="1:17" ht="22.5" x14ac:dyDescent="0.2">
      <c r="A70" s="36">
        <v>57</v>
      </c>
      <c r="B70" s="72"/>
      <c r="C70" s="40" t="s">
        <v>399</v>
      </c>
      <c r="D70" s="24" t="s">
        <v>372</v>
      </c>
      <c r="E70" s="46">
        <v>74</v>
      </c>
      <c r="F70" s="41"/>
      <c r="G70" s="109"/>
      <c r="H70" s="109">
        <f t="shared" si="6"/>
        <v>0</v>
      </c>
      <c r="I70" s="109"/>
      <c r="J70" s="109"/>
      <c r="K70" s="112">
        <f t="shared" si="0"/>
        <v>0</v>
      </c>
      <c r="L70" s="41">
        <f t="shared" si="1"/>
        <v>0</v>
      </c>
      <c r="M70" s="109">
        <f t="shared" si="2"/>
        <v>0</v>
      </c>
      <c r="N70" s="109">
        <f t="shared" si="3"/>
        <v>0</v>
      </c>
      <c r="O70" s="109">
        <f t="shared" si="4"/>
        <v>0</v>
      </c>
      <c r="P70" s="110">
        <f t="shared" si="5"/>
        <v>0</v>
      </c>
      <c r="Q70" s="61" t="s">
        <v>46</v>
      </c>
    </row>
    <row r="71" spans="1:17" x14ac:dyDescent="0.2">
      <c r="A71" s="36">
        <v>58</v>
      </c>
      <c r="B71" s="72"/>
      <c r="C71" s="40" t="s">
        <v>400</v>
      </c>
      <c r="D71" s="24" t="s">
        <v>339</v>
      </c>
      <c r="E71" s="46">
        <v>1</v>
      </c>
      <c r="F71" s="41"/>
      <c r="G71" s="109"/>
      <c r="H71" s="109">
        <f t="shared" si="6"/>
        <v>0</v>
      </c>
      <c r="I71" s="109"/>
      <c r="J71" s="109"/>
      <c r="K71" s="112">
        <f t="shared" si="0"/>
        <v>0</v>
      </c>
      <c r="L71" s="41">
        <f t="shared" si="1"/>
        <v>0</v>
      </c>
      <c r="M71" s="109">
        <f t="shared" si="2"/>
        <v>0</v>
      </c>
      <c r="N71" s="109">
        <f t="shared" si="3"/>
        <v>0</v>
      </c>
      <c r="O71" s="109">
        <f t="shared" si="4"/>
        <v>0</v>
      </c>
      <c r="P71" s="110">
        <f t="shared" si="5"/>
        <v>0</v>
      </c>
      <c r="Q71" s="61" t="s">
        <v>46</v>
      </c>
    </row>
    <row r="72" spans="1:17" x14ac:dyDescent="0.2">
      <c r="A72" s="36">
        <v>59</v>
      </c>
      <c r="B72" s="72"/>
      <c r="C72" s="40" t="s">
        <v>401</v>
      </c>
      <c r="D72" s="24" t="s">
        <v>339</v>
      </c>
      <c r="E72" s="46">
        <v>1</v>
      </c>
      <c r="F72" s="41"/>
      <c r="G72" s="109"/>
      <c r="H72" s="109">
        <f t="shared" si="6"/>
        <v>0</v>
      </c>
      <c r="I72" s="109"/>
      <c r="J72" s="109"/>
      <c r="K72" s="112">
        <f t="shared" si="0"/>
        <v>0</v>
      </c>
      <c r="L72" s="41">
        <f t="shared" si="1"/>
        <v>0</v>
      </c>
      <c r="M72" s="109">
        <f t="shared" si="2"/>
        <v>0</v>
      </c>
      <c r="N72" s="109">
        <f t="shared" si="3"/>
        <v>0</v>
      </c>
      <c r="O72" s="109">
        <f t="shared" si="4"/>
        <v>0</v>
      </c>
      <c r="P72" s="110">
        <f t="shared" si="5"/>
        <v>0</v>
      </c>
      <c r="Q72" s="61" t="s">
        <v>46</v>
      </c>
    </row>
    <row r="73" spans="1:17" x14ac:dyDescent="0.2">
      <c r="A73" s="36">
        <v>60</v>
      </c>
      <c r="B73" s="72"/>
      <c r="C73" s="40" t="s">
        <v>402</v>
      </c>
      <c r="D73" s="24" t="s">
        <v>339</v>
      </c>
      <c r="E73" s="46">
        <v>1</v>
      </c>
      <c r="F73" s="41"/>
      <c r="G73" s="109"/>
      <c r="H73" s="109">
        <f t="shared" si="6"/>
        <v>0</v>
      </c>
      <c r="I73" s="109"/>
      <c r="J73" s="109"/>
      <c r="K73" s="112">
        <f t="shared" si="0"/>
        <v>0</v>
      </c>
      <c r="L73" s="41">
        <f t="shared" si="1"/>
        <v>0</v>
      </c>
      <c r="M73" s="109">
        <f t="shared" si="2"/>
        <v>0</v>
      </c>
      <c r="N73" s="109">
        <f t="shared" si="3"/>
        <v>0</v>
      </c>
      <c r="O73" s="109">
        <f t="shared" si="4"/>
        <v>0</v>
      </c>
      <c r="P73" s="110">
        <f t="shared" si="5"/>
        <v>0</v>
      </c>
      <c r="Q73" s="61" t="s">
        <v>46</v>
      </c>
    </row>
    <row r="74" spans="1:17" ht="22.5" x14ac:dyDescent="0.2">
      <c r="A74" s="36">
        <v>61</v>
      </c>
      <c r="B74" s="72"/>
      <c r="C74" s="40" t="s">
        <v>403</v>
      </c>
      <c r="D74" s="24" t="s">
        <v>387</v>
      </c>
      <c r="E74" s="46">
        <v>1</v>
      </c>
      <c r="F74" s="41"/>
      <c r="G74" s="109"/>
      <c r="H74" s="109">
        <f t="shared" si="6"/>
        <v>0</v>
      </c>
      <c r="I74" s="109"/>
      <c r="J74" s="109"/>
      <c r="K74" s="112">
        <f t="shared" si="0"/>
        <v>0</v>
      </c>
      <c r="L74" s="41">
        <f t="shared" si="1"/>
        <v>0</v>
      </c>
      <c r="M74" s="109">
        <f t="shared" si="2"/>
        <v>0</v>
      </c>
      <c r="N74" s="109">
        <f t="shared" si="3"/>
        <v>0</v>
      </c>
      <c r="O74" s="109">
        <f t="shared" si="4"/>
        <v>0</v>
      </c>
      <c r="P74" s="110">
        <f t="shared" si="5"/>
        <v>0</v>
      </c>
      <c r="Q74" s="61" t="s">
        <v>46</v>
      </c>
    </row>
    <row r="75" spans="1:17" x14ac:dyDescent="0.2">
      <c r="A75" s="36">
        <v>62</v>
      </c>
      <c r="B75" s="72"/>
      <c r="C75" s="40" t="s">
        <v>404</v>
      </c>
      <c r="D75" s="24" t="s">
        <v>387</v>
      </c>
      <c r="E75" s="46">
        <v>1</v>
      </c>
      <c r="F75" s="41"/>
      <c r="G75" s="109"/>
      <c r="H75" s="109">
        <f t="shared" si="6"/>
        <v>0</v>
      </c>
      <c r="I75" s="109"/>
      <c r="J75" s="109"/>
      <c r="K75" s="112">
        <f t="shared" si="0"/>
        <v>0</v>
      </c>
      <c r="L75" s="41">
        <f t="shared" si="1"/>
        <v>0</v>
      </c>
      <c r="M75" s="109">
        <f t="shared" si="2"/>
        <v>0</v>
      </c>
      <c r="N75" s="109">
        <f t="shared" si="3"/>
        <v>0</v>
      </c>
      <c r="O75" s="109">
        <f t="shared" si="4"/>
        <v>0</v>
      </c>
      <c r="P75" s="110">
        <f t="shared" si="5"/>
        <v>0</v>
      </c>
      <c r="Q75" s="61" t="s">
        <v>46</v>
      </c>
    </row>
    <row r="76" spans="1:17" ht="12" customHeight="1" thickBot="1" x14ac:dyDescent="0.25">
      <c r="A76" s="207" t="s">
        <v>62</v>
      </c>
      <c r="B76" s="208"/>
      <c r="C76" s="208"/>
      <c r="D76" s="208"/>
      <c r="E76" s="208"/>
      <c r="F76" s="208"/>
      <c r="G76" s="208"/>
      <c r="H76" s="208"/>
      <c r="I76" s="208"/>
      <c r="J76" s="208"/>
      <c r="K76" s="209"/>
      <c r="L76" s="126">
        <f>SUM(L14:L75)</f>
        <v>0</v>
      </c>
      <c r="M76" s="127">
        <f>SUM(M14:M75)</f>
        <v>0</v>
      </c>
      <c r="N76" s="127">
        <f>SUM(N14:N75)</f>
        <v>0</v>
      </c>
      <c r="O76" s="127">
        <f>SUM(O14:O75)</f>
        <v>0</v>
      </c>
      <c r="P76" s="128">
        <f>SUM(P14:P75)</f>
        <v>0</v>
      </c>
    </row>
    <row r="77" spans="1:17" x14ac:dyDescent="0.2">
      <c r="A77" s="16"/>
      <c r="B77" s="16"/>
      <c r="C77" s="16"/>
      <c r="D77" s="16"/>
      <c r="E77" s="16"/>
      <c r="F77" s="16"/>
      <c r="G77" s="16"/>
      <c r="H77" s="16"/>
      <c r="I77" s="16"/>
      <c r="J77" s="16"/>
      <c r="K77" s="16"/>
      <c r="L77" s="16"/>
      <c r="M77" s="16"/>
      <c r="N77" s="16"/>
      <c r="O77" s="16"/>
      <c r="P77" s="16"/>
    </row>
    <row r="78" spans="1:17" x14ac:dyDescent="0.2">
      <c r="A78" s="16"/>
      <c r="B78" s="16"/>
      <c r="C78" s="16"/>
      <c r="D78" s="16"/>
      <c r="E78" s="16"/>
      <c r="F78" s="16"/>
      <c r="G78" s="16"/>
      <c r="H78" s="16"/>
      <c r="I78" s="16"/>
      <c r="J78" s="16"/>
      <c r="K78" s="16"/>
      <c r="L78" s="16"/>
      <c r="M78" s="16"/>
      <c r="N78" s="16"/>
      <c r="O78" s="16"/>
      <c r="P78" s="16"/>
    </row>
    <row r="79" spans="1:17" x14ac:dyDescent="0.2">
      <c r="A79" s="1" t="s">
        <v>14</v>
      </c>
      <c r="B79" s="16"/>
      <c r="C79" s="210">
        <f>'Kops n'!C28:H28</f>
        <v>0</v>
      </c>
      <c r="D79" s="210"/>
      <c r="E79" s="210"/>
      <c r="F79" s="210"/>
      <c r="G79" s="210"/>
      <c r="H79" s="210"/>
      <c r="I79" s="16"/>
      <c r="J79" s="16"/>
      <c r="K79" s="16"/>
      <c r="L79" s="16"/>
      <c r="M79" s="16"/>
      <c r="N79" s="16"/>
      <c r="O79" s="16"/>
      <c r="P79" s="16"/>
    </row>
    <row r="80" spans="1:17" x14ac:dyDescent="0.2">
      <c r="A80" s="16"/>
      <c r="B80" s="16"/>
      <c r="C80" s="136" t="s">
        <v>15</v>
      </c>
      <c r="D80" s="136"/>
      <c r="E80" s="136"/>
      <c r="F80" s="136"/>
      <c r="G80" s="136"/>
      <c r="H80" s="136"/>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55" t="str">
        <f>'Kops n'!A31:D31</f>
        <v>Tāme sastādīta 202_. gada _.________</v>
      </c>
      <c r="B82" s="156"/>
      <c r="C82" s="156"/>
      <c r="D82" s="156"/>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1" t="s">
        <v>41</v>
      </c>
      <c r="B84" s="16"/>
      <c r="C84" s="210">
        <f>'Kops n'!C33:H33</f>
        <v>0</v>
      </c>
      <c r="D84" s="210"/>
      <c r="E84" s="210"/>
      <c r="F84" s="210"/>
      <c r="G84" s="210"/>
      <c r="H84" s="210"/>
      <c r="I84" s="16"/>
      <c r="J84" s="16"/>
      <c r="K84" s="16"/>
      <c r="L84" s="16"/>
      <c r="M84" s="16"/>
      <c r="N84" s="16"/>
      <c r="O84" s="16"/>
      <c r="P84" s="16"/>
    </row>
    <row r="85" spans="1:16" x14ac:dyDescent="0.2">
      <c r="A85" s="16"/>
      <c r="B85" s="16"/>
      <c r="C85" s="136" t="s">
        <v>15</v>
      </c>
      <c r="D85" s="136"/>
      <c r="E85" s="136"/>
      <c r="F85" s="136"/>
      <c r="G85" s="136"/>
      <c r="H85" s="136"/>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row r="87" spans="1:16" x14ac:dyDescent="0.2">
      <c r="A87" s="78" t="s">
        <v>16</v>
      </c>
      <c r="B87" s="42"/>
      <c r="C87" s="83">
        <f>'Kops n'!C36</f>
        <v>0</v>
      </c>
      <c r="D87" s="42"/>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85:H85"/>
    <mergeCell ref="C4:I4"/>
    <mergeCell ref="F12:K12"/>
    <mergeCell ref="A9:F9"/>
    <mergeCell ref="J9:M9"/>
    <mergeCell ref="D8:L8"/>
    <mergeCell ref="A76:K76"/>
    <mergeCell ref="C79:H79"/>
    <mergeCell ref="C80:H80"/>
    <mergeCell ref="A82:D82"/>
    <mergeCell ref="C84:H84"/>
  </mergeCells>
  <conditionalFormatting sqref="A9:F9">
    <cfRule type="containsText" dxfId="75" priority="1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75">
    <cfRule type="cellIs" dxfId="74" priority="9" operator="equal">
      <formula>0</formula>
    </cfRule>
  </conditionalFormatting>
  <conditionalFormatting sqref="A76:K76">
    <cfRule type="containsText" dxfId="73" priority="5" operator="containsText" text="Tiešās izmaksas kopā, t. sk. darba devēja sociālais nodoklis __.__% ">
      <formula>NOT(ISERROR(SEARCH("Tiešās izmaksas kopā, t. sk. darba devēja sociālais nodoklis __.__% ",A76)))</formula>
    </cfRule>
  </conditionalFormatting>
  <conditionalFormatting sqref="C79:H79">
    <cfRule type="cellIs" dxfId="72" priority="12" operator="equal">
      <formula>0</formula>
    </cfRule>
  </conditionalFormatting>
  <conditionalFormatting sqref="C84:H84">
    <cfRule type="cellIs" dxfId="71" priority="13" operator="equal">
      <formula>0</formula>
    </cfRule>
  </conditionalFormatting>
  <conditionalFormatting sqref="C2:I2">
    <cfRule type="cellIs" dxfId="70" priority="18" operator="equal">
      <formula>0</formula>
    </cfRule>
  </conditionalFormatting>
  <conditionalFormatting sqref="C4:I4">
    <cfRule type="cellIs" dxfId="69" priority="10" operator="equal">
      <formula>0</formula>
    </cfRule>
  </conditionalFormatting>
  <conditionalFormatting sqref="D1">
    <cfRule type="cellIs" dxfId="68" priority="7" operator="equal">
      <formula>0</formula>
    </cfRule>
  </conditionalFormatting>
  <conditionalFormatting sqref="D5:L8">
    <cfRule type="cellIs" dxfId="67" priority="8" operator="equal">
      <formula>0</formula>
    </cfRule>
  </conditionalFormatting>
  <conditionalFormatting sqref="H14:H75">
    <cfRule type="cellIs" dxfId="66" priority="3" operator="equal">
      <formula>0</formula>
    </cfRule>
  </conditionalFormatting>
  <conditionalFormatting sqref="I14:J75">
    <cfRule type="cellIs" dxfId="65" priority="22" operator="equal">
      <formula>0</formula>
    </cfRule>
  </conditionalFormatting>
  <conditionalFormatting sqref="K14:P75">
    <cfRule type="cellIs" dxfId="64" priority="2" operator="equal">
      <formula>0</formula>
    </cfRule>
  </conditionalFormatting>
  <conditionalFormatting sqref="L76:P76">
    <cfRule type="cellIs" dxfId="63" priority="11" operator="equal">
      <formula>0</formula>
    </cfRule>
  </conditionalFormatting>
  <conditionalFormatting sqref="N9:O9">
    <cfRule type="cellIs" dxfId="62" priority="21" operator="equal">
      <formula>0</formula>
    </cfRule>
  </conditionalFormatting>
  <conditionalFormatting sqref="Q14:Q75">
    <cfRule type="cellIs" dxfId="61" priority="1" operator="equal">
      <formula>0</formula>
    </cfRule>
  </conditionalFormatting>
  <dataValidations count="1">
    <dataValidation type="list" allowBlank="1" showInputMessage="1" showErrorMessage="1" sqref="Q14:Q75" xr:uid="{446D3D4F-B198-4F76-92CB-7D9B02FB91DF}">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5" operator="containsText" id="{4A26336A-A6BB-4BBC-8F54-3EBA6F169318}">
            <xm:f>NOT(ISERROR(SEARCH("Tāme sastādīta ____. gada ___. ______________",A82)))</xm:f>
            <xm:f>"Tāme sastādīta ____. gada ___. ______________"</xm:f>
            <x14:dxf>
              <font>
                <color auto="1"/>
              </font>
              <fill>
                <patternFill>
                  <bgColor rgb="FFC6EFCE"/>
                </patternFill>
              </fill>
            </x14:dxf>
          </x14:cfRule>
          <xm:sqref>A82</xm:sqref>
        </x14:conditionalFormatting>
        <x14:conditionalFormatting xmlns:xm="http://schemas.microsoft.com/office/excel/2006/main">
          <x14:cfRule type="containsText" priority="14" operator="containsText" id="{629E41BF-123B-4A16-9AC7-46F3B9A418A1}">
            <xm:f>NOT(ISERROR(SEARCH("Sertifikāta Nr. _________________________________",A87)))</xm:f>
            <xm:f>"Sertifikāta Nr. _________________________________"</xm:f>
            <x14:dxf>
              <font>
                <color auto="1"/>
              </font>
              <fill>
                <patternFill>
                  <bgColor rgb="FFC6EFCE"/>
                </patternFill>
              </fill>
            </x14:dxf>
          </x14:cfRule>
          <xm:sqref>A87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2185-EF77-47DF-BBC7-CB663AF0BC1D}">
  <sheetPr codeName="Sheet11">
    <tabColor rgb="FFFFC000"/>
  </sheetPr>
  <dimension ref="A1:P88"/>
  <sheetViews>
    <sheetView topLeftCell="A51" workbookViewId="0">
      <selection activeCell="A76" sqref="A7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'2a+c+n'!D1</f>
        <v>2</v>
      </c>
      <c r="E1" s="22"/>
      <c r="F1" s="22"/>
      <c r="G1" s="22"/>
      <c r="H1" s="22"/>
      <c r="I1" s="22"/>
      <c r="J1" s="22"/>
      <c r="N1" s="26"/>
      <c r="O1" s="27"/>
      <c r="P1" s="28"/>
    </row>
    <row r="2" spans="1:16" x14ac:dyDescent="0.2">
      <c r="A2" s="29"/>
      <c r="B2" s="29"/>
      <c r="C2" s="222" t="str">
        <f>'2a+c+n'!C2:I2</f>
        <v>APKURE</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17</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'2a+c+n'!A9</f>
        <v>Tāme sastādīta  2023. gada tirgus cenās, pamatojoties uz AVK-A daļas rasējumiem</v>
      </c>
      <c r="B9" s="219"/>
      <c r="C9" s="219"/>
      <c r="D9" s="219"/>
      <c r="E9" s="219"/>
      <c r="F9" s="219"/>
      <c r="G9" s="31"/>
      <c r="H9" s="31"/>
      <c r="I9" s="31"/>
      <c r="J9" s="220" t="s">
        <v>45</v>
      </c>
      <c r="K9" s="220"/>
      <c r="L9" s="220"/>
      <c r="M9" s="220"/>
      <c r="N9" s="221">
        <f>P76</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0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53" t="s">
        <v>55</v>
      </c>
      <c r="M13" s="56" t="s">
        <v>57</v>
      </c>
      <c r="N13" s="56" t="s">
        <v>58</v>
      </c>
      <c r="O13" s="56" t="s">
        <v>59</v>
      </c>
      <c r="P13" s="88" t="s">
        <v>60</v>
      </c>
    </row>
    <row r="14" spans="1:16" x14ac:dyDescent="0.2">
      <c r="A14" s="50">
        <f>IF(P14=0,0,IF(COUNTBLANK(P14)=1,0,COUNTA($P$14:P14)))</f>
        <v>0</v>
      </c>
      <c r="B14" s="23">
        <f>IF($C$4="Attiecināmās izmaksas",IF('2a+c+n'!$Q14="A",'2a+c+n'!B14,0),0)</f>
        <v>0</v>
      </c>
      <c r="C14" s="23" t="str">
        <f>IF($C$4="Attiecināmās izmaksas",IF('2a+c+n'!$Q14="A",'2a+c+n'!C14,0),0)</f>
        <v>Vecās sistēmas demontāža</v>
      </c>
      <c r="D14" s="23" t="str">
        <f>IF($C$4="Attiecināmās izmaksas",IF('2a+c+n'!$Q14="A",'2a+c+n'!D14,0),0)</f>
        <v>objekts</v>
      </c>
      <c r="E14" s="45"/>
      <c r="F14" s="63"/>
      <c r="G14" s="113"/>
      <c r="H14" s="113">
        <f>IF($C$4="Attiecināmās izmaksas",IF('2a+c+n'!$Q14="A",'2a+c+n'!H14,0),0)</f>
        <v>0</v>
      </c>
      <c r="I14" s="113"/>
      <c r="J14" s="113"/>
      <c r="K14" s="114">
        <f>IF($C$4="Attiecināmās izmaksas",IF('2a+c+n'!$Q14="A",'2a+c+n'!K14,0),0)</f>
        <v>0</v>
      </c>
      <c r="L14" s="63">
        <f>IF($C$4="Attiecināmās izmaksas",IF('2a+c+n'!$Q14="A",'2a+c+n'!L14,0),0)</f>
        <v>0</v>
      </c>
      <c r="M14" s="113">
        <f>IF($C$4="Attiecināmās izmaksas",IF('2a+c+n'!$Q14="A",'2a+c+n'!M14,0),0)</f>
        <v>0</v>
      </c>
      <c r="N14" s="113">
        <f>IF($C$4="Attiecināmās izmaksas",IF('2a+c+n'!$Q14="A",'2a+c+n'!N14,0),0)</f>
        <v>0</v>
      </c>
      <c r="O14" s="113">
        <f>IF($C$4="Attiecināmās izmaksas",IF('2a+c+n'!$Q14="A",'2a+c+n'!O14,0),0)</f>
        <v>0</v>
      </c>
      <c r="P14" s="114">
        <f>IF($C$4="Attiecināmās izmaksas",IF('2a+c+n'!$Q14="A",'2a+c+n'!P14,0),0)</f>
        <v>0</v>
      </c>
    </row>
    <row r="15" spans="1:16" x14ac:dyDescent="0.2">
      <c r="A15" s="51">
        <f>IF(P15=0,0,IF(COUNTBLANK(P15)=1,0,COUNTA($P$14:P15)))</f>
        <v>0</v>
      </c>
      <c r="B15" s="24">
        <f>IF($C$4="Attiecināmās izmaksas",IF('2a+c+n'!$Q15="A",'2a+c+n'!B15,0),0)</f>
        <v>0</v>
      </c>
      <c r="C15" s="24" t="str">
        <f>IF($C$4="Attiecināmās izmaksas",IF('2a+c+n'!$Q15="A",'2a+c+n'!C15,0),0)</f>
        <v>Tērauda presējama  caurule - apkurei DN12 (15x1,2)</v>
      </c>
      <c r="D15" s="24" t="str">
        <f>IF($C$4="Attiecināmās izmaksas",IF('2a+c+n'!$Q15="A",'2a+c+n'!D15,0),0)</f>
        <v>m</v>
      </c>
      <c r="E15" s="46"/>
      <c r="F15" s="65"/>
      <c r="G15" s="115"/>
      <c r="H15" s="115">
        <f>IF($C$4="Attiecināmās izmaksas",IF('2a+c+n'!$Q15="A",'2a+c+n'!H15,0),0)</f>
        <v>0</v>
      </c>
      <c r="I15" s="115"/>
      <c r="J15" s="115"/>
      <c r="K15" s="116">
        <f>IF($C$4="Attiecināmās izmaksas",IF('2a+c+n'!$Q15="A",'2a+c+n'!K15,0),0)</f>
        <v>0</v>
      </c>
      <c r="L15" s="65">
        <f>IF($C$4="Attiecināmās izmaksas",IF('2a+c+n'!$Q15="A",'2a+c+n'!L15,0),0)</f>
        <v>0</v>
      </c>
      <c r="M15" s="115">
        <f>IF($C$4="Attiecināmās izmaksas",IF('2a+c+n'!$Q15="A",'2a+c+n'!M15,0),0)</f>
        <v>0</v>
      </c>
      <c r="N15" s="115">
        <f>IF($C$4="Attiecināmās izmaksas",IF('2a+c+n'!$Q15="A",'2a+c+n'!N15,0),0)</f>
        <v>0</v>
      </c>
      <c r="O15" s="115">
        <f>IF($C$4="Attiecināmās izmaksas",IF('2a+c+n'!$Q15="A",'2a+c+n'!O15,0),0)</f>
        <v>0</v>
      </c>
      <c r="P15" s="116">
        <f>IF($C$4="Attiecināmās izmaksas",IF('2a+c+n'!$Q15="A",'2a+c+n'!P15,0),0)</f>
        <v>0</v>
      </c>
    </row>
    <row r="16" spans="1:16" x14ac:dyDescent="0.2">
      <c r="A16" s="51">
        <f>IF(P16=0,0,IF(COUNTBLANK(P16)=1,0,COUNTA($P$14:P16)))</f>
        <v>0</v>
      </c>
      <c r="B16" s="24">
        <f>IF($C$4="Attiecināmās izmaksas",IF('2a+c+n'!$Q16="A",'2a+c+n'!B16,0),0)</f>
        <v>0</v>
      </c>
      <c r="C16" s="24" t="str">
        <f>IF($C$4="Attiecināmās izmaksas",IF('2a+c+n'!$Q16="A",'2a+c+n'!C16,0),0)</f>
        <v>Tērauda presējama  caurule - apkurei DN15 (18x1,2)</v>
      </c>
      <c r="D16" s="24" t="str">
        <f>IF($C$4="Attiecināmās izmaksas",IF('2a+c+n'!$Q16="A",'2a+c+n'!D16,0),0)</f>
        <v>m</v>
      </c>
      <c r="E16" s="46"/>
      <c r="F16" s="65"/>
      <c r="G16" s="115"/>
      <c r="H16" s="115">
        <f>IF($C$4="Attiecināmās izmaksas",IF('2a+c+n'!$Q16="A",'2a+c+n'!H16,0),0)</f>
        <v>0</v>
      </c>
      <c r="I16" s="115"/>
      <c r="J16" s="115"/>
      <c r="K16" s="116">
        <f>IF($C$4="Attiecināmās izmaksas",IF('2a+c+n'!$Q16="A",'2a+c+n'!K16,0),0)</f>
        <v>0</v>
      </c>
      <c r="L16" s="65">
        <f>IF($C$4="Attiecināmās izmaksas",IF('2a+c+n'!$Q16="A",'2a+c+n'!L16,0),0)</f>
        <v>0</v>
      </c>
      <c r="M16" s="115">
        <f>IF($C$4="Attiecināmās izmaksas",IF('2a+c+n'!$Q16="A",'2a+c+n'!M16,0),0)</f>
        <v>0</v>
      </c>
      <c r="N16" s="115">
        <f>IF($C$4="Attiecināmās izmaksas",IF('2a+c+n'!$Q16="A",'2a+c+n'!N16,0),0)</f>
        <v>0</v>
      </c>
      <c r="O16" s="115">
        <f>IF($C$4="Attiecināmās izmaksas",IF('2a+c+n'!$Q16="A",'2a+c+n'!O16,0),0)</f>
        <v>0</v>
      </c>
      <c r="P16" s="116">
        <f>IF($C$4="Attiecināmās izmaksas",IF('2a+c+n'!$Q16="A",'2a+c+n'!P16,0),0)</f>
        <v>0</v>
      </c>
    </row>
    <row r="17" spans="1:16" x14ac:dyDescent="0.2">
      <c r="A17" s="51">
        <f>IF(P17=0,0,IF(COUNTBLANK(P17)=1,0,COUNTA($P$14:P17)))</f>
        <v>0</v>
      </c>
      <c r="B17" s="24">
        <f>IF($C$4="Attiecināmās izmaksas",IF('2a+c+n'!$Q17="A",'2a+c+n'!B17,0),0)</f>
        <v>0</v>
      </c>
      <c r="C17" s="24" t="str">
        <f>IF($C$4="Attiecināmās izmaksas",IF('2a+c+n'!$Q17="A",'2a+c+n'!C17,0),0)</f>
        <v>Tērauda presējama  caurule - apkurei DN20 (22x1,5)</v>
      </c>
      <c r="D17" s="24" t="str">
        <f>IF($C$4="Attiecināmās izmaksas",IF('2a+c+n'!$Q17="A",'2a+c+n'!D17,0),0)</f>
        <v>m</v>
      </c>
      <c r="E17" s="46"/>
      <c r="F17" s="65"/>
      <c r="G17" s="115"/>
      <c r="H17" s="115">
        <f>IF($C$4="Attiecināmās izmaksas",IF('2a+c+n'!$Q17="A",'2a+c+n'!H17,0),0)</f>
        <v>0</v>
      </c>
      <c r="I17" s="115"/>
      <c r="J17" s="115"/>
      <c r="K17" s="116">
        <f>IF($C$4="Attiecināmās izmaksas",IF('2a+c+n'!$Q17="A",'2a+c+n'!K17,0),0)</f>
        <v>0</v>
      </c>
      <c r="L17" s="65">
        <f>IF($C$4="Attiecināmās izmaksas",IF('2a+c+n'!$Q17="A",'2a+c+n'!L17,0),0)</f>
        <v>0</v>
      </c>
      <c r="M17" s="115">
        <f>IF($C$4="Attiecināmās izmaksas",IF('2a+c+n'!$Q17="A",'2a+c+n'!M17,0),0)</f>
        <v>0</v>
      </c>
      <c r="N17" s="115">
        <f>IF($C$4="Attiecināmās izmaksas",IF('2a+c+n'!$Q17="A",'2a+c+n'!N17,0),0)</f>
        <v>0</v>
      </c>
      <c r="O17" s="115">
        <f>IF($C$4="Attiecināmās izmaksas",IF('2a+c+n'!$Q17="A",'2a+c+n'!O17,0),0)</f>
        <v>0</v>
      </c>
      <c r="P17" s="116">
        <f>IF($C$4="Attiecināmās izmaksas",IF('2a+c+n'!$Q17="A",'2a+c+n'!P17,0),0)</f>
        <v>0</v>
      </c>
    </row>
    <row r="18" spans="1:16" x14ac:dyDescent="0.2">
      <c r="A18" s="51">
        <f>IF(P18=0,0,IF(COUNTBLANK(P18)=1,0,COUNTA($P$14:P18)))</f>
        <v>0</v>
      </c>
      <c r="B18" s="24">
        <f>IF($C$4="Attiecināmās izmaksas",IF('2a+c+n'!$Q18="A",'2a+c+n'!B18,0),0)</f>
        <v>0</v>
      </c>
      <c r="C18" s="24" t="str">
        <f>IF($C$4="Attiecināmās izmaksas",IF('2a+c+n'!$Q18="A",'2a+c+n'!C18,0),0)</f>
        <v>Tērauda presējama  caurule - apkurei DN25 (28x1,5)</v>
      </c>
      <c r="D18" s="24" t="str">
        <f>IF($C$4="Attiecināmās izmaksas",IF('2a+c+n'!$Q18="A",'2a+c+n'!D18,0),0)</f>
        <v>m</v>
      </c>
      <c r="E18" s="46"/>
      <c r="F18" s="65"/>
      <c r="G18" s="115"/>
      <c r="H18" s="115">
        <f>IF($C$4="Attiecināmās izmaksas",IF('2a+c+n'!$Q18="A",'2a+c+n'!H18,0),0)</f>
        <v>0</v>
      </c>
      <c r="I18" s="115"/>
      <c r="J18" s="115"/>
      <c r="K18" s="116">
        <f>IF($C$4="Attiecināmās izmaksas",IF('2a+c+n'!$Q18="A",'2a+c+n'!K18,0),0)</f>
        <v>0</v>
      </c>
      <c r="L18" s="65">
        <f>IF($C$4="Attiecināmās izmaksas",IF('2a+c+n'!$Q18="A",'2a+c+n'!L18,0),0)</f>
        <v>0</v>
      </c>
      <c r="M18" s="115">
        <f>IF($C$4="Attiecināmās izmaksas",IF('2a+c+n'!$Q18="A",'2a+c+n'!M18,0),0)</f>
        <v>0</v>
      </c>
      <c r="N18" s="115">
        <f>IF($C$4="Attiecināmās izmaksas",IF('2a+c+n'!$Q18="A",'2a+c+n'!N18,0),0)</f>
        <v>0</v>
      </c>
      <c r="O18" s="115">
        <f>IF($C$4="Attiecināmās izmaksas",IF('2a+c+n'!$Q18="A",'2a+c+n'!O18,0),0)</f>
        <v>0</v>
      </c>
      <c r="P18" s="116">
        <f>IF($C$4="Attiecināmās izmaksas",IF('2a+c+n'!$Q18="A",'2a+c+n'!P18,0),0)</f>
        <v>0</v>
      </c>
    </row>
    <row r="19" spans="1:16" x14ac:dyDescent="0.2">
      <c r="A19" s="51">
        <f>IF(P19=0,0,IF(COUNTBLANK(P19)=1,0,COUNTA($P$14:P19)))</f>
        <v>0</v>
      </c>
      <c r="B19" s="24">
        <f>IF($C$4="Attiecināmās izmaksas",IF('2a+c+n'!$Q19="A",'2a+c+n'!B19,0),0)</f>
        <v>0</v>
      </c>
      <c r="C19" s="24" t="str">
        <f>IF($C$4="Attiecināmās izmaksas",IF('2a+c+n'!$Q19="A",'2a+c+n'!C19,0),0)</f>
        <v>Tērauda presējama  caurule - apkurei DN32 (35x1,5)</v>
      </c>
      <c r="D19" s="24" t="str">
        <f>IF($C$4="Attiecināmās izmaksas",IF('2a+c+n'!$Q19="A",'2a+c+n'!D19,0),0)</f>
        <v>m</v>
      </c>
      <c r="E19" s="46"/>
      <c r="F19" s="65"/>
      <c r="G19" s="115"/>
      <c r="H19" s="115">
        <f>IF($C$4="Attiecināmās izmaksas",IF('2a+c+n'!$Q19="A",'2a+c+n'!H19,0),0)</f>
        <v>0</v>
      </c>
      <c r="I19" s="115"/>
      <c r="J19" s="115"/>
      <c r="K19" s="116">
        <f>IF($C$4="Attiecināmās izmaksas",IF('2a+c+n'!$Q19="A",'2a+c+n'!K19,0),0)</f>
        <v>0</v>
      </c>
      <c r="L19" s="65">
        <f>IF($C$4="Attiecināmās izmaksas",IF('2a+c+n'!$Q19="A",'2a+c+n'!L19,0),0)</f>
        <v>0</v>
      </c>
      <c r="M19" s="115">
        <f>IF($C$4="Attiecināmās izmaksas",IF('2a+c+n'!$Q19="A",'2a+c+n'!M19,0),0)</f>
        <v>0</v>
      </c>
      <c r="N19" s="115">
        <f>IF($C$4="Attiecināmās izmaksas",IF('2a+c+n'!$Q19="A",'2a+c+n'!N19,0),0)</f>
        <v>0</v>
      </c>
      <c r="O19" s="115">
        <f>IF($C$4="Attiecināmās izmaksas",IF('2a+c+n'!$Q19="A",'2a+c+n'!O19,0),0)</f>
        <v>0</v>
      </c>
      <c r="P19" s="116">
        <f>IF($C$4="Attiecināmās izmaksas",IF('2a+c+n'!$Q19="A",'2a+c+n'!P19,0),0)</f>
        <v>0</v>
      </c>
    </row>
    <row r="20" spans="1:16" x14ac:dyDescent="0.2">
      <c r="A20" s="51">
        <f>IF(P20=0,0,IF(COUNTBLANK(P20)=1,0,COUNTA($P$14:P20)))</f>
        <v>0</v>
      </c>
      <c r="B20" s="24">
        <f>IF($C$4="Attiecināmās izmaksas",IF('2a+c+n'!$Q20="A",'2a+c+n'!B20,0),0)</f>
        <v>0</v>
      </c>
      <c r="C20" s="24" t="str">
        <f>IF($C$4="Attiecināmās izmaksas",IF('2a+c+n'!$Q20="A",'2a+c+n'!C20,0),0)</f>
        <v>Tērauda presējama  caurule - apkurei DN40 (42x1,5)</v>
      </c>
      <c r="D20" s="24" t="str">
        <f>IF($C$4="Attiecināmās izmaksas",IF('2a+c+n'!$Q20="A",'2a+c+n'!D20,0),0)</f>
        <v>m</v>
      </c>
      <c r="E20" s="46"/>
      <c r="F20" s="65"/>
      <c r="G20" s="115"/>
      <c r="H20" s="115">
        <f>IF($C$4="Attiecināmās izmaksas",IF('2a+c+n'!$Q20="A",'2a+c+n'!H20,0),0)</f>
        <v>0</v>
      </c>
      <c r="I20" s="115"/>
      <c r="J20" s="115"/>
      <c r="K20" s="116">
        <f>IF($C$4="Attiecināmās izmaksas",IF('2a+c+n'!$Q20="A",'2a+c+n'!K20,0),0)</f>
        <v>0</v>
      </c>
      <c r="L20" s="65">
        <f>IF($C$4="Attiecināmās izmaksas",IF('2a+c+n'!$Q20="A",'2a+c+n'!L20,0),0)</f>
        <v>0</v>
      </c>
      <c r="M20" s="115">
        <f>IF($C$4="Attiecināmās izmaksas",IF('2a+c+n'!$Q20="A",'2a+c+n'!M20,0),0)</f>
        <v>0</v>
      </c>
      <c r="N20" s="115">
        <f>IF($C$4="Attiecināmās izmaksas",IF('2a+c+n'!$Q20="A",'2a+c+n'!N20,0),0)</f>
        <v>0</v>
      </c>
      <c r="O20" s="115">
        <f>IF($C$4="Attiecināmās izmaksas",IF('2a+c+n'!$Q20="A",'2a+c+n'!O20,0),0)</f>
        <v>0</v>
      </c>
      <c r="P20" s="116">
        <f>IF($C$4="Attiecināmās izmaksas",IF('2a+c+n'!$Q20="A",'2a+c+n'!P20,0),0)</f>
        <v>0</v>
      </c>
    </row>
    <row r="21" spans="1:16" x14ac:dyDescent="0.2">
      <c r="A21" s="51">
        <f>IF(P21=0,0,IF(COUNTBLANK(P21)=1,0,COUNTA($P$14:P21)))</f>
        <v>0</v>
      </c>
      <c r="B21" s="24">
        <f>IF($C$4="Attiecināmās izmaksas",IF('2a+c+n'!$Q21="A",'2a+c+n'!B21,0),0)</f>
        <v>0</v>
      </c>
      <c r="C21" s="24" t="str">
        <f>IF($C$4="Attiecināmās izmaksas",IF('2a+c+n'!$Q21="A",'2a+c+n'!C21,0),0)</f>
        <v>Tērauda presējams līkums 90o 15</v>
      </c>
      <c r="D21" s="24" t="str">
        <f>IF($C$4="Attiecināmās izmaksas",IF('2a+c+n'!$Q21="A",'2a+c+n'!D21,0),0)</f>
        <v>gb</v>
      </c>
      <c r="E21" s="46"/>
      <c r="F21" s="65"/>
      <c r="G21" s="115"/>
      <c r="H21" s="115">
        <f>IF($C$4="Attiecināmās izmaksas",IF('2a+c+n'!$Q21="A",'2a+c+n'!H21,0),0)</f>
        <v>0</v>
      </c>
      <c r="I21" s="115"/>
      <c r="J21" s="115"/>
      <c r="K21" s="116">
        <f>IF($C$4="Attiecināmās izmaksas",IF('2a+c+n'!$Q21="A",'2a+c+n'!K21,0),0)</f>
        <v>0</v>
      </c>
      <c r="L21" s="65">
        <f>IF($C$4="Attiecināmās izmaksas",IF('2a+c+n'!$Q21="A",'2a+c+n'!L21,0),0)</f>
        <v>0</v>
      </c>
      <c r="M21" s="115">
        <f>IF($C$4="Attiecināmās izmaksas",IF('2a+c+n'!$Q21="A",'2a+c+n'!M21,0),0)</f>
        <v>0</v>
      </c>
      <c r="N21" s="115">
        <f>IF($C$4="Attiecināmās izmaksas",IF('2a+c+n'!$Q21="A",'2a+c+n'!N21,0),0)</f>
        <v>0</v>
      </c>
      <c r="O21" s="115">
        <f>IF($C$4="Attiecināmās izmaksas",IF('2a+c+n'!$Q21="A",'2a+c+n'!O21,0),0)</f>
        <v>0</v>
      </c>
      <c r="P21" s="116">
        <f>IF($C$4="Attiecināmās izmaksas",IF('2a+c+n'!$Q21="A",'2a+c+n'!P21,0),0)</f>
        <v>0</v>
      </c>
    </row>
    <row r="22" spans="1:16" x14ac:dyDescent="0.2">
      <c r="A22" s="51">
        <f>IF(P22=0,0,IF(COUNTBLANK(P22)=1,0,COUNTA($P$14:P22)))</f>
        <v>0</v>
      </c>
      <c r="B22" s="24">
        <f>IF($C$4="Attiecināmās izmaksas",IF('2a+c+n'!$Q22="A",'2a+c+n'!B22,0),0)</f>
        <v>0</v>
      </c>
      <c r="C22" s="24" t="str">
        <f>IF($C$4="Attiecināmās izmaksas",IF('2a+c+n'!$Q22="A",'2a+c+n'!C22,0),0)</f>
        <v>Tērauda presējams līkums 90o 25</v>
      </c>
      <c r="D22" s="24" t="str">
        <f>IF($C$4="Attiecināmās izmaksas",IF('2a+c+n'!$Q22="A",'2a+c+n'!D22,0),0)</f>
        <v>gb</v>
      </c>
      <c r="E22" s="46"/>
      <c r="F22" s="65"/>
      <c r="G22" s="115"/>
      <c r="H22" s="115">
        <f>IF($C$4="Attiecināmās izmaksas",IF('2a+c+n'!$Q22="A",'2a+c+n'!H22,0),0)</f>
        <v>0</v>
      </c>
      <c r="I22" s="115"/>
      <c r="J22" s="115"/>
      <c r="K22" s="116">
        <f>IF($C$4="Attiecināmās izmaksas",IF('2a+c+n'!$Q22="A",'2a+c+n'!K22,0),0)</f>
        <v>0</v>
      </c>
      <c r="L22" s="65">
        <f>IF($C$4="Attiecināmās izmaksas",IF('2a+c+n'!$Q22="A",'2a+c+n'!L22,0),0)</f>
        <v>0</v>
      </c>
      <c r="M22" s="115">
        <f>IF($C$4="Attiecināmās izmaksas",IF('2a+c+n'!$Q22="A",'2a+c+n'!M22,0),0)</f>
        <v>0</v>
      </c>
      <c r="N22" s="115">
        <f>IF($C$4="Attiecināmās izmaksas",IF('2a+c+n'!$Q22="A",'2a+c+n'!N22,0),0)</f>
        <v>0</v>
      </c>
      <c r="O22" s="115">
        <f>IF($C$4="Attiecināmās izmaksas",IF('2a+c+n'!$Q22="A",'2a+c+n'!O22,0),0)</f>
        <v>0</v>
      </c>
      <c r="P22" s="116">
        <f>IF($C$4="Attiecināmās izmaksas",IF('2a+c+n'!$Q22="A",'2a+c+n'!P22,0),0)</f>
        <v>0</v>
      </c>
    </row>
    <row r="23" spans="1:16" x14ac:dyDescent="0.2">
      <c r="A23" s="51">
        <f>IF(P23=0,0,IF(COUNTBLANK(P23)=1,0,COUNTA($P$14:P23)))</f>
        <v>0</v>
      </c>
      <c r="B23" s="24">
        <f>IF($C$4="Attiecināmās izmaksas",IF('2a+c+n'!$Q23="A",'2a+c+n'!B23,0),0)</f>
        <v>0</v>
      </c>
      <c r="C23" s="24" t="str">
        <f>IF($C$4="Attiecināmās izmaksas",IF('2a+c+n'!$Q23="A",'2a+c+n'!C23,0),0)</f>
        <v>Tērauda presējams līkums 90o 32</v>
      </c>
      <c r="D23" s="24" t="str">
        <f>IF($C$4="Attiecināmās izmaksas",IF('2a+c+n'!$Q23="A",'2a+c+n'!D23,0),0)</f>
        <v>gb</v>
      </c>
      <c r="E23" s="46"/>
      <c r="F23" s="65"/>
      <c r="G23" s="115"/>
      <c r="H23" s="115">
        <f>IF($C$4="Attiecināmās izmaksas",IF('2a+c+n'!$Q23="A",'2a+c+n'!H23,0),0)</f>
        <v>0</v>
      </c>
      <c r="I23" s="115"/>
      <c r="J23" s="115"/>
      <c r="K23" s="116">
        <f>IF($C$4="Attiecināmās izmaksas",IF('2a+c+n'!$Q23="A",'2a+c+n'!K23,0),0)</f>
        <v>0</v>
      </c>
      <c r="L23" s="65">
        <f>IF($C$4="Attiecināmās izmaksas",IF('2a+c+n'!$Q23="A",'2a+c+n'!L23,0),0)</f>
        <v>0</v>
      </c>
      <c r="M23" s="115">
        <f>IF($C$4="Attiecināmās izmaksas",IF('2a+c+n'!$Q23="A",'2a+c+n'!M23,0),0)</f>
        <v>0</v>
      </c>
      <c r="N23" s="115">
        <f>IF($C$4="Attiecināmās izmaksas",IF('2a+c+n'!$Q23="A",'2a+c+n'!N23,0),0)</f>
        <v>0</v>
      </c>
      <c r="O23" s="115">
        <f>IF($C$4="Attiecināmās izmaksas",IF('2a+c+n'!$Q23="A",'2a+c+n'!O23,0),0)</f>
        <v>0</v>
      </c>
      <c r="P23" s="116">
        <f>IF($C$4="Attiecināmās izmaksas",IF('2a+c+n'!$Q23="A",'2a+c+n'!P23,0),0)</f>
        <v>0</v>
      </c>
    </row>
    <row r="24" spans="1:16" x14ac:dyDescent="0.2">
      <c r="A24" s="51">
        <f>IF(P24=0,0,IF(COUNTBLANK(P24)=1,0,COUNTA($P$14:P24)))</f>
        <v>0</v>
      </c>
      <c r="B24" s="24">
        <f>IF($C$4="Attiecināmās izmaksas",IF('2a+c+n'!$Q24="A",'2a+c+n'!B24,0),0)</f>
        <v>0</v>
      </c>
      <c r="C24" s="24" t="str">
        <f>IF($C$4="Attiecināmās izmaksas",IF('2a+c+n'!$Q24="A",'2a+c+n'!C24,0),0)</f>
        <v>Tērauda presējams T-gabals 90o 15/15</v>
      </c>
      <c r="D24" s="24" t="str">
        <f>IF($C$4="Attiecināmās izmaksas",IF('2a+c+n'!$Q24="A",'2a+c+n'!D24,0),0)</f>
        <v>gb</v>
      </c>
      <c r="E24" s="46"/>
      <c r="F24" s="65"/>
      <c r="G24" s="115"/>
      <c r="H24" s="115">
        <f>IF($C$4="Attiecināmās izmaksas",IF('2a+c+n'!$Q24="A",'2a+c+n'!H24,0),0)</f>
        <v>0</v>
      </c>
      <c r="I24" s="115"/>
      <c r="J24" s="115"/>
      <c r="K24" s="116">
        <f>IF($C$4="Attiecināmās izmaksas",IF('2a+c+n'!$Q24="A",'2a+c+n'!K24,0),0)</f>
        <v>0</v>
      </c>
      <c r="L24" s="65">
        <f>IF($C$4="Attiecināmās izmaksas",IF('2a+c+n'!$Q24="A",'2a+c+n'!L24,0),0)</f>
        <v>0</v>
      </c>
      <c r="M24" s="115">
        <f>IF($C$4="Attiecināmās izmaksas",IF('2a+c+n'!$Q24="A",'2a+c+n'!M24,0),0)</f>
        <v>0</v>
      </c>
      <c r="N24" s="115">
        <f>IF($C$4="Attiecināmās izmaksas",IF('2a+c+n'!$Q24="A",'2a+c+n'!N24,0),0)</f>
        <v>0</v>
      </c>
      <c r="O24" s="115">
        <f>IF($C$4="Attiecināmās izmaksas",IF('2a+c+n'!$Q24="A",'2a+c+n'!O24,0),0)</f>
        <v>0</v>
      </c>
      <c r="P24" s="116">
        <f>IF($C$4="Attiecināmās izmaksas",IF('2a+c+n'!$Q24="A",'2a+c+n'!P24,0),0)</f>
        <v>0</v>
      </c>
    </row>
    <row r="25" spans="1:16" x14ac:dyDescent="0.2">
      <c r="A25" s="51">
        <f>IF(P25=0,0,IF(COUNTBLANK(P25)=1,0,COUNTA($P$14:P25)))</f>
        <v>0</v>
      </c>
      <c r="B25" s="24">
        <f>IF($C$4="Attiecināmās izmaksas",IF('2a+c+n'!$Q25="A",'2a+c+n'!B25,0),0)</f>
        <v>0</v>
      </c>
      <c r="C25" s="24" t="str">
        <f>IF($C$4="Attiecināmās izmaksas",IF('2a+c+n'!$Q25="A",'2a+c+n'!C25,0),0)</f>
        <v>Tērauda presējams T-gabals 90o 20/20/15</v>
      </c>
      <c r="D25" s="24" t="str">
        <f>IF($C$4="Attiecināmās izmaksas",IF('2a+c+n'!$Q25="A",'2a+c+n'!D25,0),0)</f>
        <v>gb</v>
      </c>
      <c r="E25" s="46"/>
      <c r="F25" s="65"/>
      <c r="G25" s="115"/>
      <c r="H25" s="115">
        <f>IF($C$4="Attiecināmās izmaksas",IF('2a+c+n'!$Q25="A",'2a+c+n'!H25,0),0)</f>
        <v>0</v>
      </c>
      <c r="I25" s="115"/>
      <c r="J25" s="115"/>
      <c r="K25" s="116">
        <f>IF($C$4="Attiecināmās izmaksas",IF('2a+c+n'!$Q25="A",'2a+c+n'!K25,0),0)</f>
        <v>0</v>
      </c>
      <c r="L25" s="65">
        <f>IF($C$4="Attiecināmās izmaksas",IF('2a+c+n'!$Q25="A",'2a+c+n'!L25,0),0)</f>
        <v>0</v>
      </c>
      <c r="M25" s="115">
        <f>IF($C$4="Attiecināmās izmaksas",IF('2a+c+n'!$Q25="A",'2a+c+n'!M25,0),0)</f>
        <v>0</v>
      </c>
      <c r="N25" s="115">
        <f>IF($C$4="Attiecināmās izmaksas",IF('2a+c+n'!$Q25="A",'2a+c+n'!N25,0),0)</f>
        <v>0</v>
      </c>
      <c r="O25" s="115">
        <f>IF($C$4="Attiecināmās izmaksas",IF('2a+c+n'!$Q25="A",'2a+c+n'!O25,0),0)</f>
        <v>0</v>
      </c>
      <c r="P25" s="116">
        <f>IF($C$4="Attiecināmās izmaksas",IF('2a+c+n'!$Q25="A",'2a+c+n'!P25,0),0)</f>
        <v>0</v>
      </c>
    </row>
    <row r="26" spans="1:16" x14ac:dyDescent="0.2">
      <c r="A26" s="51">
        <f>IF(P26=0,0,IF(COUNTBLANK(P26)=1,0,COUNTA($P$14:P26)))</f>
        <v>0</v>
      </c>
      <c r="B26" s="24">
        <f>IF($C$4="Attiecināmās izmaksas",IF('2a+c+n'!$Q26="A",'2a+c+n'!B26,0),0)</f>
        <v>0</v>
      </c>
      <c r="C26" s="24" t="str">
        <f>IF($C$4="Attiecināmās izmaksas",IF('2a+c+n'!$Q26="A",'2a+c+n'!C26,0),0)</f>
        <v>Tērauda presējams T-gabals 90o 25/25/15</v>
      </c>
      <c r="D26" s="24" t="str">
        <f>IF($C$4="Attiecināmās izmaksas",IF('2a+c+n'!$Q26="A",'2a+c+n'!D26,0),0)</f>
        <v>gb</v>
      </c>
      <c r="E26" s="46"/>
      <c r="F26" s="65"/>
      <c r="G26" s="115"/>
      <c r="H26" s="115">
        <f>IF($C$4="Attiecināmās izmaksas",IF('2a+c+n'!$Q26="A",'2a+c+n'!H26,0),0)</f>
        <v>0</v>
      </c>
      <c r="I26" s="115"/>
      <c r="J26" s="115"/>
      <c r="K26" s="116">
        <f>IF($C$4="Attiecināmās izmaksas",IF('2a+c+n'!$Q26="A",'2a+c+n'!K26,0),0)</f>
        <v>0</v>
      </c>
      <c r="L26" s="65">
        <f>IF($C$4="Attiecināmās izmaksas",IF('2a+c+n'!$Q26="A",'2a+c+n'!L26,0),0)</f>
        <v>0</v>
      </c>
      <c r="M26" s="115">
        <f>IF($C$4="Attiecināmās izmaksas",IF('2a+c+n'!$Q26="A",'2a+c+n'!M26,0),0)</f>
        <v>0</v>
      </c>
      <c r="N26" s="115">
        <f>IF($C$4="Attiecināmās izmaksas",IF('2a+c+n'!$Q26="A",'2a+c+n'!N26,0),0)</f>
        <v>0</v>
      </c>
      <c r="O26" s="115">
        <f>IF($C$4="Attiecināmās izmaksas",IF('2a+c+n'!$Q26="A",'2a+c+n'!O26,0),0)</f>
        <v>0</v>
      </c>
      <c r="P26" s="116">
        <f>IF($C$4="Attiecināmās izmaksas",IF('2a+c+n'!$Q26="A",'2a+c+n'!P26,0),0)</f>
        <v>0</v>
      </c>
    </row>
    <row r="27" spans="1:16" x14ac:dyDescent="0.2">
      <c r="A27" s="51">
        <f>IF(P27=0,0,IF(COUNTBLANK(P27)=1,0,COUNTA($P$14:P27)))</f>
        <v>0</v>
      </c>
      <c r="B27" s="24">
        <f>IF($C$4="Attiecināmās izmaksas",IF('2a+c+n'!$Q27="A",'2a+c+n'!B27,0),0)</f>
        <v>0</v>
      </c>
      <c r="C27" s="24" t="str">
        <f>IF($C$4="Attiecināmās izmaksas",IF('2a+c+n'!$Q27="A",'2a+c+n'!C27,0),0)</f>
        <v>Tērauda presējams T-gabals 90o 32/32/15</v>
      </c>
      <c r="D27" s="24" t="str">
        <f>IF($C$4="Attiecināmās izmaksas",IF('2a+c+n'!$Q27="A",'2a+c+n'!D27,0),0)</f>
        <v>gb</v>
      </c>
      <c r="E27" s="46"/>
      <c r="F27" s="65"/>
      <c r="G27" s="115"/>
      <c r="H27" s="115">
        <f>IF($C$4="Attiecināmās izmaksas",IF('2a+c+n'!$Q27="A",'2a+c+n'!H27,0),0)</f>
        <v>0</v>
      </c>
      <c r="I27" s="115"/>
      <c r="J27" s="115"/>
      <c r="K27" s="116">
        <f>IF($C$4="Attiecināmās izmaksas",IF('2a+c+n'!$Q27="A",'2a+c+n'!K27,0),0)</f>
        <v>0</v>
      </c>
      <c r="L27" s="65">
        <f>IF($C$4="Attiecināmās izmaksas",IF('2a+c+n'!$Q27="A",'2a+c+n'!L27,0),0)</f>
        <v>0</v>
      </c>
      <c r="M27" s="115">
        <f>IF($C$4="Attiecināmās izmaksas",IF('2a+c+n'!$Q27="A",'2a+c+n'!M27,0),0)</f>
        <v>0</v>
      </c>
      <c r="N27" s="115">
        <f>IF($C$4="Attiecināmās izmaksas",IF('2a+c+n'!$Q27="A",'2a+c+n'!N27,0),0)</f>
        <v>0</v>
      </c>
      <c r="O27" s="115">
        <f>IF($C$4="Attiecināmās izmaksas",IF('2a+c+n'!$Q27="A",'2a+c+n'!O27,0),0)</f>
        <v>0</v>
      </c>
      <c r="P27" s="116">
        <f>IF($C$4="Attiecināmās izmaksas",IF('2a+c+n'!$Q27="A",'2a+c+n'!P27,0),0)</f>
        <v>0</v>
      </c>
    </row>
    <row r="28" spans="1:16" x14ac:dyDescent="0.2">
      <c r="A28" s="51">
        <f>IF(P28=0,0,IF(COUNTBLANK(P28)=1,0,COUNTA($P$14:P28)))</f>
        <v>0</v>
      </c>
      <c r="B28" s="24">
        <f>IF($C$4="Attiecināmās izmaksas",IF('2a+c+n'!$Q28="A",'2a+c+n'!B28,0),0)</f>
        <v>0</v>
      </c>
      <c r="C28" s="24" t="str">
        <f>IF($C$4="Attiecināmās izmaksas",IF('2a+c+n'!$Q28="A",'2a+c+n'!C28,0),0)</f>
        <v>Tērauda presējams T-gabals 90o 32/32/40</v>
      </c>
      <c r="D28" s="24" t="str">
        <f>IF($C$4="Attiecināmās izmaksas",IF('2a+c+n'!$Q28="A",'2a+c+n'!D28,0),0)</f>
        <v>gb</v>
      </c>
      <c r="E28" s="46"/>
      <c r="F28" s="65"/>
      <c r="G28" s="115"/>
      <c r="H28" s="115">
        <f>IF($C$4="Attiecināmās izmaksas",IF('2a+c+n'!$Q28="A",'2a+c+n'!H28,0),0)</f>
        <v>0</v>
      </c>
      <c r="I28" s="115"/>
      <c r="J28" s="115"/>
      <c r="K28" s="116">
        <f>IF($C$4="Attiecināmās izmaksas",IF('2a+c+n'!$Q28="A",'2a+c+n'!K28,0),0)</f>
        <v>0</v>
      </c>
      <c r="L28" s="65">
        <f>IF($C$4="Attiecināmās izmaksas",IF('2a+c+n'!$Q28="A",'2a+c+n'!L28,0),0)</f>
        <v>0</v>
      </c>
      <c r="M28" s="115">
        <f>IF($C$4="Attiecināmās izmaksas",IF('2a+c+n'!$Q28="A",'2a+c+n'!M28,0),0)</f>
        <v>0</v>
      </c>
      <c r="N28" s="115">
        <f>IF($C$4="Attiecināmās izmaksas",IF('2a+c+n'!$Q28="A",'2a+c+n'!N28,0),0)</f>
        <v>0</v>
      </c>
      <c r="O28" s="115">
        <f>IF($C$4="Attiecināmās izmaksas",IF('2a+c+n'!$Q28="A",'2a+c+n'!O28,0),0)</f>
        <v>0</v>
      </c>
      <c r="P28" s="116">
        <f>IF($C$4="Attiecināmās izmaksas",IF('2a+c+n'!$Q28="A",'2a+c+n'!P28,0),0)</f>
        <v>0</v>
      </c>
    </row>
    <row r="29" spans="1:16" x14ac:dyDescent="0.2">
      <c r="A29" s="51">
        <f>IF(P29=0,0,IF(COUNTBLANK(P29)=1,0,COUNTA($P$14:P29)))</f>
        <v>0</v>
      </c>
      <c r="B29" s="24">
        <f>IF($C$4="Attiecināmās izmaksas",IF('2a+c+n'!$Q29="A",'2a+c+n'!B29,0),0)</f>
        <v>0</v>
      </c>
      <c r="C29" s="24" t="str">
        <f>IF($C$4="Attiecināmās izmaksas",IF('2a+c+n'!$Q29="A",'2a+c+n'!C29,0),0)</f>
        <v>Tērauda presējams T-gabals 90o 40/40/12</v>
      </c>
      <c r="D29" s="24" t="str">
        <f>IF($C$4="Attiecināmās izmaksas",IF('2a+c+n'!$Q29="A",'2a+c+n'!D29,0),0)</f>
        <v>gb</v>
      </c>
      <c r="E29" s="46"/>
      <c r="F29" s="65"/>
      <c r="G29" s="115"/>
      <c r="H29" s="115">
        <f>IF($C$4="Attiecināmās izmaksas",IF('2a+c+n'!$Q29="A",'2a+c+n'!H29,0),0)</f>
        <v>0</v>
      </c>
      <c r="I29" s="115"/>
      <c r="J29" s="115"/>
      <c r="K29" s="116">
        <f>IF($C$4="Attiecināmās izmaksas",IF('2a+c+n'!$Q29="A",'2a+c+n'!K29,0),0)</f>
        <v>0</v>
      </c>
      <c r="L29" s="65">
        <f>IF($C$4="Attiecināmās izmaksas",IF('2a+c+n'!$Q29="A",'2a+c+n'!L29,0),0)</f>
        <v>0</v>
      </c>
      <c r="M29" s="115">
        <f>IF($C$4="Attiecināmās izmaksas",IF('2a+c+n'!$Q29="A",'2a+c+n'!M29,0),0)</f>
        <v>0</v>
      </c>
      <c r="N29" s="115">
        <f>IF($C$4="Attiecināmās izmaksas",IF('2a+c+n'!$Q29="A",'2a+c+n'!N29,0),0)</f>
        <v>0</v>
      </c>
      <c r="O29" s="115">
        <f>IF($C$4="Attiecināmās izmaksas",IF('2a+c+n'!$Q29="A",'2a+c+n'!O29,0),0)</f>
        <v>0</v>
      </c>
      <c r="P29" s="116">
        <f>IF($C$4="Attiecināmās izmaksas",IF('2a+c+n'!$Q29="A",'2a+c+n'!P29,0),0)</f>
        <v>0</v>
      </c>
    </row>
    <row r="30" spans="1:16" x14ac:dyDescent="0.2">
      <c r="A30" s="51">
        <f>IF(P30=0,0,IF(COUNTBLANK(P30)=1,0,COUNTA($P$14:P30)))</f>
        <v>0</v>
      </c>
      <c r="B30" s="24">
        <f>IF($C$4="Attiecināmās izmaksas",IF('2a+c+n'!$Q30="A",'2a+c+n'!B30,0),0)</f>
        <v>0</v>
      </c>
      <c r="C30" s="24" t="str">
        <f>IF($C$4="Attiecināmās izmaksas",IF('2a+c+n'!$Q30="A",'2a+c+n'!C30,0),0)</f>
        <v>Tērauda presējama pāreja 15/12</v>
      </c>
      <c r="D30" s="24" t="str">
        <f>IF($C$4="Attiecināmās izmaksas",IF('2a+c+n'!$Q30="A",'2a+c+n'!D30,0),0)</f>
        <v>gb</v>
      </c>
      <c r="E30" s="46"/>
      <c r="F30" s="65"/>
      <c r="G30" s="115"/>
      <c r="H30" s="115">
        <f>IF($C$4="Attiecināmās izmaksas",IF('2a+c+n'!$Q30="A",'2a+c+n'!H30,0),0)</f>
        <v>0</v>
      </c>
      <c r="I30" s="115"/>
      <c r="J30" s="115"/>
      <c r="K30" s="116">
        <f>IF($C$4="Attiecināmās izmaksas",IF('2a+c+n'!$Q30="A",'2a+c+n'!K30,0),0)</f>
        <v>0</v>
      </c>
      <c r="L30" s="65">
        <f>IF($C$4="Attiecināmās izmaksas",IF('2a+c+n'!$Q30="A",'2a+c+n'!L30,0),0)</f>
        <v>0</v>
      </c>
      <c r="M30" s="115">
        <f>IF($C$4="Attiecināmās izmaksas",IF('2a+c+n'!$Q30="A",'2a+c+n'!M30,0),0)</f>
        <v>0</v>
      </c>
      <c r="N30" s="115">
        <f>IF($C$4="Attiecināmās izmaksas",IF('2a+c+n'!$Q30="A",'2a+c+n'!N30,0),0)</f>
        <v>0</v>
      </c>
      <c r="O30" s="115">
        <f>IF($C$4="Attiecināmās izmaksas",IF('2a+c+n'!$Q30="A",'2a+c+n'!O30,0),0)</f>
        <v>0</v>
      </c>
      <c r="P30" s="116">
        <f>IF($C$4="Attiecināmās izmaksas",IF('2a+c+n'!$Q30="A",'2a+c+n'!P30,0),0)</f>
        <v>0</v>
      </c>
    </row>
    <row r="31" spans="1:16" x14ac:dyDescent="0.2">
      <c r="A31" s="51">
        <f>IF(P31=0,0,IF(COUNTBLANK(P31)=1,0,COUNTA($P$14:P31)))</f>
        <v>0</v>
      </c>
      <c r="B31" s="24">
        <f>IF($C$4="Attiecināmās izmaksas",IF('2a+c+n'!$Q31="A",'2a+c+n'!B31,0),0)</f>
        <v>0</v>
      </c>
      <c r="C31" s="24" t="str">
        <f>IF($C$4="Attiecināmās izmaksas",IF('2a+c+n'!$Q31="A",'2a+c+n'!C31,0),0)</f>
        <v>Tērauda presējama pāreja 20/15</v>
      </c>
      <c r="D31" s="24" t="str">
        <f>IF($C$4="Attiecināmās izmaksas",IF('2a+c+n'!$Q31="A",'2a+c+n'!D31,0),0)</f>
        <v>gb</v>
      </c>
      <c r="E31" s="46"/>
      <c r="F31" s="65"/>
      <c r="G31" s="115"/>
      <c r="H31" s="115">
        <f>IF($C$4="Attiecināmās izmaksas",IF('2a+c+n'!$Q31="A",'2a+c+n'!H31,0),0)</f>
        <v>0</v>
      </c>
      <c r="I31" s="115"/>
      <c r="J31" s="115"/>
      <c r="K31" s="116">
        <f>IF($C$4="Attiecināmās izmaksas",IF('2a+c+n'!$Q31="A",'2a+c+n'!K31,0),0)</f>
        <v>0</v>
      </c>
      <c r="L31" s="65">
        <f>IF($C$4="Attiecināmās izmaksas",IF('2a+c+n'!$Q31="A",'2a+c+n'!L31,0),0)</f>
        <v>0</v>
      </c>
      <c r="M31" s="115">
        <f>IF($C$4="Attiecināmās izmaksas",IF('2a+c+n'!$Q31="A",'2a+c+n'!M31,0),0)</f>
        <v>0</v>
      </c>
      <c r="N31" s="115">
        <f>IF($C$4="Attiecināmās izmaksas",IF('2a+c+n'!$Q31="A",'2a+c+n'!N31,0),0)</f>
        <v>0</v>
      </c>
      <c r="O31" s="115">
        <f>IF($C$4="Attiecināmās izmaksas",IF('2a+c+n'!$Q31="A",'2a+c+n'!O31,0),0)</f>
        <v>0</v>
      </c>
      <c r="P31" s="116">
        <f>IF($C$4="Attiecināmās izmaksas",IF('2a+c+n'!$Q31="A",'2a+c+n'!P31,0),0)</f>
        <v>0</v>
      </c>
    </row>
    <row r="32" spans="1:16" x14ac:dyDescent="0.2">
      <c r="A32" s="51">
        <f>IF(P32=0,0,IF(COUNTBLANK(P32)=1,0,COUNTA($P$14:P32)))</f>
        <v>0</v>
      </c>
      <c r="B32" s="24">
        <f>IF($C$4="Attiecināmās izmaksas",IF('2a+c+n'!$Q32="A",'2a+c+n'!B32,0),0)</f>
        <v>0</v>
      </c>
      <c r="C32" s="24" t="str">
        <f>IF($C$4="Attiecināmās izmaksas",IF('2a+c+n'!$Q32="A",'2a+c+n'!C32,0),0)</f>
        <v>Tērauda presējama pāreja 25/20</v>
      </c>
      <c r="D32" s="24" t="str">
        <f>IF($C$4="Attiecināmās izmaksas",IF('2a+c+n'!$Q32="A",'2a+c+n'!D32,0),0)</f>
        <v>gb</v>
      </c>
      <c r="E32" s="46"/>
      <c r="F32" s="65"/>
      <c r="G32" s="115"/>
      <c r="H32" s="115">
        <f>IF($C$4="Attiecināmās izmaksas",IF('2a+c+n'!$Q32="A",'2a+c+n'!H32,0),0)</f>
        <v>0</v>
      </c>
      <c r="I32" s="115"/>
      <c r="J32" s="115"/>
      <c r="K32" s="116">
        <f>IF($C$4="Attiecināmās izmaksas",IF('2a+c+n'!$Q32="A",'2a+c+n'!K32,0),0)</f>
        <v>0</v>
      </c>
      <c r="L32" s="65">
        <f>IF($C$4="Attiecināmās izmaksas",IF('2a+c+n'!$Q32="A",'2a+c+n'!L32,0),0)</f>
        <v>0</v>
      </c>
      <c r="M32" s="115">
        <f>IF($C$4="Attiecināmās izmaksas",IF('2a+c+n'!$Q32="A",'2a+c+n'!M32,0),0)</f>
        <v>0</v>
      </c>
      <c r="N32" s="115">
        <f>IF($C$4="Attiecināmās izmaksas",IF('2a+c+n'!$Q32="A",'2a+c+n'!N32,0),0)</f>
        <v>0</v>
      </c>
      <c r="O32" s="115">
        <f>IF($C$4="Attiecināmās izmaksas",IF('2a+c+n'!$Q32="A",'2a+c+n'!O32,0),0)</f>
        <v>0</v>
      </c>
      <c r="P32" s="116">
        <f>IF($C$4="Attiecināmās izmaksas",IF('2a+c+n'!$Q32="A",'2a+c+n'!P32,0),0)</f>
        <v>0</v>
      </c>
    </row>
    <row r="33" spans="1:16" x14ac:dyDescent="0.2">
      <c r="A33" s="51">
        <f>IF(P33=0,0,IF(COUNTBLANK(P33)=1,0,COUNTA($P$14:P33)))</f>
        <v>0</v>
      </c>
      <c r="B33" s="24">
        <f>IF($C$4="Attiecināmās izmaksas",IF('2a+c+n'!$Q33="A",'2a+c+n'!B33,0),0)</f>
        <v>0</v>
      </c>
      <c r="C33" s="24" t="str">
        <f>IF($C$4="Attiecināmās izmaksas",IF('2a+c+n'!$Q33="A",'2a+c+n'!C33,0),0)</f>
        <v>Tērauda presējama pāreja 32/25</v>
      </c>
      <c r="D33" s="24" t="str">
        <f>IF($C$4="Attiecināmās izmaksas",IF('2a+c+n'!$Q33="A",'2a+c+n'!D33,0),0)</f>
        <v>gb</v>
      </c>
      <c r="E33" s="46"/>
      <c r="F33" s="65"/>
      <c r="G33" s="115"/>
      <c r="H33" s="115">
        <f>IF($C$4="Attiecināmās izmaksas",IF('2a+c+n'!$Q33="A",'2a+c+n'!H33,0),0)</f>
        <v>0</v>
      </c>
      <c r="I33" s="115"/>
      <c r="J33" s="115"/>
      <c r="K33" s="116">
        <f>IF($C$4="Attiecināmās izmaksas",IF('2a+c+n'!$Q33="A",'2a+c+n'!K33,0),0)</f>
        <v>0</v>
      </c>
      <c r="L33" s="65">
        <f>IF($C$4="Attiecināmās izmaksas",IF('2a+c+n'!$Q33="A",'2a+c+n'!L33,0),0)</f>
        <v>0</v>
      </c>
      <c r="M33" s="115">
        <f>IF($C$4="Attiecināmās izmaksas",IF('2a+c+n'!$Q33="A",'2a+c+n'!M33,0),0)</f>
        <v>0</v>
      </c>
      <c r="N33" s="115">
        <f>IF($C$4="Attiecināmās izmaksas",IF('2a+c+n'!$Q33="A",'2a+c+n'!N33,0),0)</f>
        <v>0</v>
      </c>
      <c r="O33" s="115">
        <f>IF($C$4="Attiecināmās izmaksas",IF('2a+c+n'!$Q33="A",'2a+c+n'!O33,0),0)</f>
        <v>0</v>
      </c>
      <c r="P33" s="116">
        <f>IF($C$4="Attiecināmās izmaksas",IF('2a+c+n'!$Q33="A",'2a+c+n'!P33,0),0)</f>
        <v>0</v>
      </c>
    </row>
    <row r="34" spans="1:16" x14ac:dyDescent="0.2">
      <c r="A34" s="51">
        <f>IF(P34=0,0,IF(COUNTBLANK(P34)=1,0,COUNTA($P$14:P34)))</f>
        <v>0</v>
      </c>
      <c r="B34" s="24">
        <f>IF($C$4="Attiecināmās izmaksas",IF('2a+c+n'!$Q34="A",'2a+c+n'!B34,0),0)</f>
        <v>0</v>
      </c>
      <c r="C34" s="24" t="str">
        <f>IF($C$4="Attiecināmās izmaksas",IF('2a+c+n'!$Q34="A",'2a+c+n'!C34,0),0)</f>
        <v>Plug 12</v>
      </c>
      <c r="D34" s="24" t="str">
        <f>IF($C$4="Attiecināmās izmaksas",IF('2a+c+n'!$Q34="A",'2a+c+n'!D34,0),0)</f>
        <v>gb</v>
      </c>
      <c r="E34" s="46"/>
      <c r="F34" s="65"/>
      <c r="G34" s="115"/>
      <c r="H34" s="115">
        <f>IF($C$4="Attiecināmās izmaksas",IF('2a+c+n'!$Q34="A",'2a+c+n'!H34,0),0)</f>
        <v>0</v>
      </c>
      <c r="I34" s="115"/>
      <c r="J34" s="115"/>
      <c r="K34" s="116">
        <f>IF($C$4="Attiecināmās izmaksas",IF('2a+c+n'!$Q34="A",'2a+c+n'!K34,0),0)</f>
        <v>0</v>
      </c>
      <c r="L34" s="65">
        <f>IF($C$4="Attiecināmās izmaksas",IF('2a+c+n'!$Q34="A",'2a+c+n'!L34,0),0)</f>
        <v>0</v>
      </c>
      <c r="M34" s="115">
        <f>IF($C$4="Attiecināmās izmaksas",IF('2a+c+n'!$Q34="A",'2a+c+n'!M34,0),0)</f>
        <v>0</v>
      </c>
      <c r="N34" s="115">
        <f>IF($C$4="Attiecināmās izmaksas",IF('2a+c+n'!$Q34="A",'2a+c+n'!N34,0),0)</f>
        <v>0</v>
      </c>
      <c r="O34" s="115">
        <f>IF($C$4="Attiecināmās izmaksas",IF('2a+c+n'!$Q34="A",'2a+c+n'!O34,0),0)</f>
        <v>0</v>
      </c>
      <c r="P34" s="116">
        <f>IF($C$4="Attiecināmās izmaksas",IF('2a+c+n'!$Q34="A",'2a+c+n'!P34,0),0)</f>
        <v>0</v>
      </c>
    </row>
    <row r="35" spans="1:16" ht="22.5" x14ac:dyDescent="0.2">
      <c r="A35" s="51">
        <f>IF(P35=0,0,IF(COUNTBLANK(P35)=1,0,COUNTA($P$14:P35)))</f>
        <v>0</v>
      </c>
      <c r="B35" s="24">
        <f>IF($C$4="Attiecināmās izmaksas",IF('2a+c+n'!$Q35="A",'2a+c+n'!B35,0),0)</f>
        <v>0</v>
      </c>
      <c r="C35" s="24" t="str">
        <f>IF($C$4="Attiecināmās izmaksas",IF('2a+c+n'!$Q35="A",'2a+c+n'!C35,0),0)</f>
        <v>Tērauda radiators ar sienas stiprinājumiem un atgaisotāju C33-600-600</v>
      </c>
      <c r="D35" s="24" t="str">
        <f>IF($C$4="Attiecināmās izmaksas",IF('2a+c+n'!$Q35="A",'2a+c+n'!D35,0),0)</f>
        <v>gb</v>
      </c>
      <c r="E35" s="46"/>
      <c r="F35" s="65"/>
      <c r="G35" s="115"/>
      <c r="H35" s="115">
        <f>IF($C$4="Attiecināmās izmaksas",IF('2a+c+n'!$Q35="A",'2a+c+n'!H35,0),0)</f>
        <v>0</v>
      </c>
      <c r="I35" s="115"/>
      <c r="J35" s="115"/>
      <c r="K35" s="116">
        <f>IF($C$4="Attiecināmās izmaksas",IF('2a+c+n'!$Q35="A",'2a+c+n'!K35,0),0)</f>
        <v>0</v>
      </c>
      <c r="L35" s="65">
        <f>IF($C$4="Attiecināmās izmaksas",IF('2a+c+n'!$Q35="A",'2a+c+n'!L35,0),0)</f>
        <v>0</v>
      </c>
      <c r="M35" s="115">
        <f>IF($C$4="Attiecināmās izmaksas",IF('2a+c+n'!$Q35="A",'2a+c+n'!M35,0),0)</f>
        <v>0</v>
      </c>
      <c r="N35" s="115">
        <f>IF($C$4="Attiecināmās izmaksas",IF('2a+c+n'!$Q35="A",'2a+c+n'!N35,0),0)</f>
        <v>0</v>
      </c>
      <c r="O35" s="115">
        <f>IF($C$4="Attiecināmās izmaksas",IF('2a+c+n'!$Q35="A",'2a+c+n'!O35,0),0)</f>
        <v>0</v>
      </c>
      <c r="P35" s="116">
        <f>IF($C$4="Attiecināmās izmaksas",IF('2a+c+n'!$Q35="A",'2a+c+n'!P35,0),0)</f>
        <v>0</v>
      </c>
    </row>
    <row r="36" spans="1:16" ht="22.5" x14ac:dyDescent="0.2">
      <c r="A36" s="51">
        <f>IF(P36=0,0,IF(COUNTBLANK(P36)=1,0,COUNTA($P$14:P36)))</f>
        <v>0</v>
      </c>
      <c r="B36" s="24">
        <f>IF($C$4="Attiecināmās izmaksas",IF('2a+c+n'!$Q36="A",'2a+c+n'!B36,0),0)</f>
        <v>0</v>
      </c>
      <c r="C36" s="24" t="str">
        <f>IF($C$4="Attiecināmās izmaksas",IF('2a+c+n'!$Q36="A",'2a+c+n'!C36,0),0)</f>
        <v>Tērauda radiators ar sienas stiprinājumiem un atgaisotāju C11-400-1000</v>
      </c>
      <c r="D36" s="24" t="str">
        <f>IF($C$4="Attiecināmās izmaksas",IF('2a+c+n'!$Q36="A",'2a+c+n'!D36,0),0)</f>
        <v>gb</v>
      </c>
      <c r="E36" s="46"/>
      <c r="F36" s="65"/>
      <c r="G36" s="115"/>
      <c r="H36" s="115">
        <f>IF($C$4="Attiecināmās izmaksas",IF('2a+c+n'!$Q36="A",'2a+c+n'!H36,0),0)</f>
        <v>0</v>
      </c>
      <c r="I36" s="115"/>
      <c r="J36" s="115"/>
      <c r="K36" s="116">
        <f>IF($C$4="Attiecināmās izmaksas",IF('2a+c+n'!$Q36="A",'2a+c+n'!K36,0),0)</f>
        <v>0</v>
      </c>
      <c r="L36" s="65">
        <f>IF($C$4="Attiecināmās izmaksas",IF('2a+c+n'!$Q36="A",'2a+c+n'!L36,0),0)</f>
        <v>0</v>
      </c>
      <c r="M36" s="115">
        <f>IF($C$4="Attiecināmās izmaksas",IF('2a+c+n'!$Q36="A",'2a+c+n'!M36,0),0)</f>
        <v>0</v>
      </c>
      <c r="N36" s="115">
        <f>IF($C$4="Attiecināmās izmaksas",IF('2a+c+n'!$Q36="A",'2a+c+n'!N36,0),0)</f>
        <v>0</v>
      </c>
      <c r="O36" s="115">
        <f>IF($C$4="Attiecināmās izmaksas",IF('2a+c+n'!$Q36="A",'2a+c+n'!O36,0),0)</f>
        <v>0</v>
      </c>
      <c r="P36" s="116">
        <f>IF($C$4="Attiecināmās izmaksas",IF('2a+c+n'!$Q36="A",'2a+c+n'!P36,0),0)</f>
        <v>0</v>
      </c>
    </row>
    <row r="37" spans="1:16" ht="22.5" x14ac:dyDescent="0.2">
      <c r="A37" s="51">
        <f>IF(P37=0,0,IF(COUNTBLANK(P37)=1,0,COUNTA($P$14:P37)))</f>
        <v>0</v>
      </c>
      <c r="B37" s="24">
        <f>IF($C$4="Attiecināmās izmaksas",IF('2a+c+n'!$Q37="A",'2a+c+n'!B37,0),0)</f>
        <v>0</v>
      </c>
      <c r="C37" s="24" t="str">
        <f>IF($C$4="Attiecināmās izmaksas",IF('2a+c+n'!$Q37="A",'2a+c+n'!C37,0),0)</f>
        <v>Tērauda radiators ar sienas stiprinājumiem un atgaisotāju C11-400-1200</v>
      </c>
      <c r="D37" s="24" t="str">
        <f>IF($C$4="Attiecināmās izmaksas",IF('2a+c+n'!$Q37="A",'2a+c+n'!D37,0),0)</f>
        <v>gb</v>
      </c>
      <c r="E37" s="46"/>
      <c r="F37" s="65"/>
      <c r="G37" s="115"/>
      <c r="H37" s="115">
        <f>IF($C$4="Attiecināmās izmaksas",IF('2a+c+n'!$Q37="A",'2a+c+n'!H37,0),0)</f>
        <v>0</v>
      </c>
      <c r="I37" s="115"/>
      <c r="J37" s="115"/>
      <c r="K37" s="116">
        <f>IF($C$4="Attiecināmās izmaksas",IF('2a+c+n'!$Q37="A",'2a+c+n'!K37,0),0)</f>
        <v>0</v>
      </c>
      <c r="L37" s="65">
        <f>IF($C$4="Attiecināmās izmaksas",IF('2a+c+n'!$Q37="A",'2a+c+n'!L37,0),0)</f>
        <v>0</v>
      </c>
      <c r="M37" s="115">
        <f>IF($C$4="Attiecināmās izmaksas",IF('2a+c+n'!$Q37="A",'2a+c+n'!M37,0),0)</f>
        <v>0</v>
      </c>
      <c r="N37" s="115">
        <f>IF($C$4="Attiecināmās izmaksas",IF('2a+c+n'!$Q37="A",'2a+c+n'!N37,0),0)</f>
        <v>0</v>
      </c>
      <c r="O37" s="115">
        <f>IF($C$4="Attiecināmās izmaksas",IF('2a+c+n'!$Q37="A",'2a+c+n'!O37,0),0)</f>
        <v>0</v>
      </c>
      <c r="P37" s="116">
        <f>IF($C$4="Attiecināmās izmaksas",IF('2a+c+n'!$Q37="A",'2a+c+n'!P37,0),0)</f>
        <v>0</v>
      </c>
    </row>
    <row r="38" spans="1:16" ht="22.5" x14ac:dyDescent="0.2">
      <c r="A38" s="51">
        <f>IF(P38=0,0,IF(COUNTBLANK(P38)=1,0,COUNTA($P$14:P38)))</f>
        <v>0</v>
      </c>
      <c r="B38" s="24">
        <f>IF($C$4="Attiecināmās izmaksas",IF('2a+c+n'!$Q38="A",'2a+c+n'!B38,0),0)</f>
        <v>0</v>
      </c>
      <c r="C38" s="24" t="str">
        <f>IF($C$4="Attiecināmās izmaksas",IF('2a+c+n'!$Q38="A",'2a+c+n'!C38,0),0)</f>
        <v>Tērauda radiators ar sienas stiprinājumiem un atgaisotāju C11-400-1400</v>
      </c>
      <c r="D38" s="24" t="str">
        <f>IF($C$4="Attiecināmās izmaksas",IF('2a+c+n'!$Q38="A",'2a+c+n'!D38,0),0)</f>
        <v>gb</v>
      </c>
      <c r="E38" s="46"/>
      <c r="F38" s="65"/>
      <c r="G38" s="115"/>
      <c r="H38" s="115">
        <f>IF($C$4="Attiecināmās izmaksas",IF('2a+c+n'!$Q38="A",'2a+c+n'!H38,0),0)</f>
        <v>0</v>
      </c>
      <c r="I38" s="115"/>
      <c r="J38" s="115"/>
      <c r="K38" s="116">
        <f>IF($C$4="Attiecināmās izmaksas",IF('2a+c+n'!$Q38="A",'2a+c+n'!K38,0),0)</f>
        <v>0</v>
      </c>
      <c r="L38" s="65">
        <f>IF($C$4="Attiecināmās izmaksas",IF('2a+c+n'!$Q38="A",'2a+c+n'!L38,0),0)</f>
        <v>0</v>
      </c>
      <c r="M38" s="115">
        <f>IF($C$4="Attiecināmās izmaksas",IF('2a+c+n'!$Q38="A",'2a+c+n'!M38,0),0)</f>
        <v>0</v>
      </c>
      <c r="N38" s="115">
        <f>IF($C$4="Attiecināmās izmaksas",IF('2a+c+n'!$Q38="A",'2a+c+n'!N38,0),0)</f>
        <v>0</v>
      </c>
      <c r="O38" s="115">
        <f>IF($C$4="Attiecināmās izmaksas",IF('2a+c+n'!$Q38="A",'2a+c+n'!O38,0),0)</f>
        <v>0</v>
      </c>
      <c r="P38" s="116">
        <f>IF($C$4="Attiecināmās izmaksas",IF('2a+c+n'!$Q38="A",'2a+c+n'!P38,0),0)</f>
        <v>0</v>
      </c>
    </row>
    <row r="39" spans="1:16" ht="22.5" x14ac:dyDescent="0.2">
      <c r="A39" s="51">
        <f>IF(P39=0,0,IF(COUNTBLANK(P39)=1,0,COUNTA($P$14:P39)))</f>
        <v>0</v>
      </c>
      <c r="B39" s="24">
        <f>IF($C$4="Attiecināmās izmaksas",IF('2a+c+n'!$Q39="A",'2a+c+n'!B39,0),0)</f>
        <v>0</v>
      </c>
      <c r="C39" s="24" t="str">
        <f>IF($C$4="Attiecināmās izmaksas",IF('2a+c+n'!$Q39="A",'2a+c+n'!C39,0),0)</f>
        <v>Tērauda radiators ar sienas stiprinājumiem un atgaisotāju C11-400-400</v>
      </c>
      <c r="D39" s="24" t="str">
        <f>IF($C$4="Attiecināmās izmaksas",IF('2a+c+n'!$Q39="A",'2a+c+n'!D39,0),0)</f>
        <v>gb</v>
      </c>
      <c r="E39" s="46"/>
      <c r="F39" s="65"/>
      <c r="G39" s="115"/>
      <c r="H39" s="115">
        <f>IF($C$4="Attiecināmās izmaksas",IF('2a+c+n'!$Q39="A",'2a+c+n'!H39,0),0)</f>
        <v>0</v>
      </c>
      <c r="I39" s="115"/>
      <c r="J39" s="115"/>
      <c r="K39" s="116">
        <f>IF($C$4="Attiecināmās izmaksas",IF('2a+c+n'!$Q39="A",'2a+c+n'!K39,0),0)</f>
        <v>0</v>
      </c>
      <c r="L39" s="65">
        <f>IF($C$4="Attiecināmās izmaksas",IF('2a+c+n'!$Q39="A",'2a+c+n'!L39,0),0)</f>
        <v>0</v>
      </c>
      <c r="M39" s="115">
        <f>IF($C$4="Attiecināmās izmaksas",IF('2a+c+n'!$Q39="A",'2a+c+n'!M39,0),0)</f>
        <v>0</v>
      </c>
      <c r="N39" s="115">
        <f>IF($C$4="Attiecināmās izmaksas",IF('2a+c+n'!$Q39="A",'2a+c+n'!N39,0),0)</f>
        <v>0</v>
      </c>
      <c r="O39" s="115">
        <f>IF($C$4="Attiecināmās izmaksas",IF('2a+c+n'!$Q39="A",'2a+c+n'!O39,0),0)</f>
        <v>0</v>
      </c>
      <c r="P39" s="116">
        <f>IF($C$4="Attiecināmās izmaksas",IF('2a+c+n'!$Q39="A",'2a+c+n'!P39,0),0)</f>
        <v>0</v>
      </c>
    </row>
    <row r="40" spans="1:16" ht="22.5" x14ac:dyDescent="0.2">
      <c r="A40" s="51">
        <f>IF(P40=0,0,IF(COUNTBLANK(P40)=1,0,COUNTA($P$14:P40)))</f>
        <v>0</v>
      </c>
      <c r="B40" s="24">
        <f>IF($C$4="Attiecināmās izmaksas",IF('2a+c+n'!$Q40="A",'2a+c+n'!B40,0),0)</f>
        <v>0</v>
      </c>
      <c r="C40" s="24" t="str">
        <f>IF($C$4="Attiecināmās izmaksas",IF('2a+c+n'!$Q40="A",'2a+c+n'!C40,0),0)</f>
        <v>Tērauda radiators ar sienas stiprinājumiem un atgaisotāju C11-400-500</v>
      </c>
      <c r="D40" s="24" t="str">
        <f>IF($C$4="Attiecināmās izmaksas",IF('2a+c+n'!$Q40="A",'2a+c+n'!D40,0),0)</f>
        <v>gb</v>
      </c>
      <c r="E40" s="46"/>
      <c r="F40" s="65"/>
      <c r="G40" s="115"/>
      <c r="H40" s="115">
        <f>IF($C$4="Attiecināmās izmaksas",IF('2a+c+n'!$Q40="A",'2a+c+n'!H40,0),0)</f>
        <v>0</v>
      </c>
      <c r="I40" s="115"/>
      <c r="J40" s="115"/>
      <c r="K40" s="116">
        <f>IF($C$4="Attiecināmās izmaksas",IF('2a+c+n'!$Q40="A",'2a+c+n'!K40,0),0)</f>
        <v>0</v>
      </c>
      <c r="L40" s="65">
        <f>IF($C$4="Attiecināmās izmaksas",IF('2a+c+n'!$Q40="A",'2a+c+n'!L40,0),0)</f>
        <v>0</v>
      </c>
      <c r="M40" s="115">
        <f>IF($C$4="Attiecināmās izmaksas",IF('2a+c+n'!$Q40="A",'2a+c+n'!M40,0),0)</f>
        <v>0</v>
      </c>
      <c r="N40" s="115">
        <f>IF($C$4="Attiecināmās izmaksas",IF('2a+c+n'!$Q40="A",'2a+c+n'!N40,0),0)</f>
        <v>0</v>
      </c>
      <c r="O40" s="115">
        <f>IF($C$4="Attiecināmās izmaksas",IF('2a+c+n'!$Q40="A",'2a+c+n'!O40,0),0)</f>
        <v>0</v>
      </c>
      <c r="P40" s="116">
        <f>IF($C$4="Attiecināmās izmaksas",IF('2a+c+n'!$Q40="A",'2a+c+n'!P40,0),0)</f>
        <v>0</v>
      </c>
    </row>
    <row r="41" spans="1:16" ht="22.5" x14ac:dyDescent="0.2">
      <c r="A41" s="51">
        <f>IF(P41=0,0,IF(COUNTBLANK(P41)=1,0,COUNTA($P$14:P41)))</f>
        <v>0</v>
      </c>
      <c r="B41" s="24">
        <f>IF($C$4="Attiecināmās izmaksas",IF('2a+c+n'!$Q41="A",'2a+c+n'!B41,0),0)</f>
        <v>0</v>
      </c>
      <c r="C41" s="24" t="str">
        <f>IF($C$4="Attiecināmās izmaksas",IF('2a+c+n'!$Q41="A",'2a+c+n'!C41,0),0)</f>
        <v>Tērauda radiators ar sienas stiprinājumiem un atgaisotāju C11-400-600</v>
      </c>
      <c r="D41" s="24" t="str">
        <f>IF($C$4="Attiecināmās izmaksas",IF('2a+c+n'!$Q41="A",'2a+c+n'!D41,0),0)</f>
        <v>gb</v>
      </c>
      <c r="E41" s="46"/>
      <c r="F41" s="65"/>
      <c r="G41" s="115"/>
      <c r="H41" s="115">
        <f>IF($C$4="Attiecināmās izmaksas",IF('2a+c+n'!$Q41="A",'2a+c+n'!H41,0),0)</f>
        <v>0</v>
      </c>
      <c r="I41" s="115"/>
      <c r="J41" s="115"/>
      <c r="K41" s="116">
        <f>IF($C$4="Attiecināmās izmaksas",IF('2a+c+n'!$Q41="A",'2a+c+n'!K41,0),0)</f>
        <v>0</v>
      </c>
      <c r="L41" s="65">
        <f>IF($C$4="Attiecināmās izmaksas",IF('2a+c+n'!$Q41="A",'2a+c+n'!L41,0),0)</f>
        <v>0</v>
      </c>
      <c r="M41" s="115">
        <f>IF($C$4="Attiecināmās izmaksas",IF('2a+c+n'!$Q41="A",'2a+c+n'!M41,0),0)</f>
        <v>0</v>
      </c>
      <c r="N41" s="115">
        <f>IF($C$4="Attiecināmās izmaksas",IF('2a+c+n'!$Q41="A",'2a+c+n'!N41,0),0)</f>
        <v>0</v>
      </c>
      <c r="O41" s="115">
        <f>IF($C$4="Attiecināmās izmaksas",IF('2a+c+n'!$Q41="A",'2a+c+n'!O41,0),0)</f>
        <v>0</v>
      </c>
      <c r="P41" s="116">
        <f>IF($C$4="Attiecināmās izmaksas",IF('2a+c+n'!$Q41="A",'2a+c+n'!P41,0),0)</f>
        <v>0</v>
      </c>
    </row>
    <row r="42" spans="1:16" ht="22.5" x14ac:dyDescent="0.2">
      <c r="A42" s="51">
        <f>IF(P42=0,0,IF(COUNTBLANK(P42)=1,0,COUNTA($P$14:P42)))</f>
        <v>0</v>
      </c>
      <c r="B42" s="24">
        <f>IF($C$4="Attiecināmās izmaksas",IF('2a+c+n'!$Q42="A",'2a+c+n'!B42,0),0)</f>
        <v>0</v>
      </c>
      <c r="C42" s="24" t="str">
        <f>IF($C$4="Attiecināmās izmaksas",IF('2a+c+n'!$Q42="A",'2a+c+n'!C42,0),0)</f>
        <v>Tērauda radiators ar sienas stiprinājumiem un atgaisotāju C11-400-800</v>
      </c>
      <c r="D42" s="24" t="str">
        <f>IF($C$4="Attiecināmās izmaksas",IF('2a+c+n'!$Q42="A",'2a+c+n'!D42,0),0)</f>
        <v>gb</v>
      </c>
      <c r="E42" s="46"/>
      <c r="F42" s="65"/>
      <c r="G42" s="115"/>
      <c r="H42" s="115">
        <f>IF($C$4="Attiecināmās izmaksas",IF('2a+c+n'!$Q42="A",'2a+c+n'!H42,0),0)</f>
        <v>0</v>
      </c>
      <c r="I42" s="115"/>
      <c r="J42" s="115"/>
      <c r="K42" s="116">
        <f>IF($C$4="Attiecināmās izmaksas",IF('2a+c+n'!$Q42="A",'2a+c+n'!K42,0),0)</f>
        <v>0</v>
      </c>
      <c r="L42" s="65">
        <f>IF($C$4="Attiecināmās izmaksas",IF('2a+c+n'!$Q42="A",'2a+c+n'!L42,0),0)</f>
        <v>0</v>
      </c>
      <c r="M42" s="115">
        <f>IF($C$4="Attiecināmās izmaksas",IF('2a+c+n'!$Q42="A",'2a+c+n'!M42,0),0)</f>
        <v>0</v>
      </c>
      <c r="N42" s="115">
        <f>IF($C$4="Attiecināmās izmaksas",IF('2a+c+n'!$Q42="A",'2a+c+n'!N42,0),0)</f>
        <v>0</v>
      </c>
      <c r="O42" s="115">
        <f>IF($C$4="Attiecināmās izmaksas",IF('2a+c+n'!$Q42="A",'2a+c+n'!O42,0),0)</f>
        <v>0</v>
      </c>
      <c r="P42" s="116">
        <f>IF($C$4="Attiecināmās izmaksas",IF('2a+c+n'!$Q42="A",'2a+c+n'!P42,0),0)</f>
        <v>0</v>
      </c>
    </row>
    <row r="43" spans="1:16" ht="22.5" x14ac:dyDescent="0.2">
      <c r="A43" s="51">
        <f>IF(P43=0,0,IF(COUNTBLANK(P43)=1,0,COUNTA($P$14:P43)))</f>
        <v>0</v>
      </c>
      <c r="B43" s="24">
        <f>IF($C$4="Attiecināmās izmaksas",IF('2a+c+n'!$Q43="A",'2a+c+n'!B43,0),0)</f>
        <v>0</v>
      </c>
      <c r="C43" s="24" t="str">
        <f>IF($C$4="Attiecināmās izmaksas",IF('2a+c+n'!$Q43="A",'2a+c+n'!C43,0),0)</f>
        <v>Tērauda radiators ar sienas stiprinājumiem un atgaisotāju C22-400-1100</v>
      </c>
      <c r="D43" s="24" t="str">
        <f>IF($C$4="Attiecināmās izmaksas",IF('2a+c+n'!$Q43="A",'2a+c+n'!D43,0),0)</f>
        <v>gb</v>
      </c>
      <c r="E43" s="46"/>
      <c r="F43" s="65"/>
      <c r="G43" s="115"/>
      <c r="H43" s="115">
        <f>IF($C$4="Attiecināmās izmaksas",IF('2a+c+n'!$Q43="A",'2a+c+n'!H43,0),0)</f>
        <v>0</v>
      </c>
      <c r="I43" s="115"/>
      <c r="J43" s="115"/>
      <c r="K43" s="116">
        <f>IF($C$4="Attiecināmās izmaksas",IF('2a+c+n'!$Q43="A",'2a+c+n'!K43,0),0)</f>
        <v>0</v>
      </c>
      <c r="L43" s="65">
        <f>IF($C$4="Attiecināmās izmaksas",IF('2a+c+n'!$Q43="A",'2a+c+n'!L43,0),0)</f>
        <v>0</v>
      </c>
      <c r="M43" s="115">
        <f>IF($C$4="Attiecināmās izmaksas",IF('2a+c+n'!$Q43="A",'2a+c+n'!M43,0),0)</f>
        <v>0</v>
      </c>
      <c r="N43" s="115">
        <f>IF($C$4="Attiecināmās izmaksas",IF('2a+c+n'!$Q43="A",'2a+c+n'!N43,0),0)</f>
        <v>0</v>
      </c>
      <c r="O43" s="115">
        <f>IF($C$4="Attiecināmās izmaksas",IF('2a+c+n'!$Q43="A",'2a+c+n'!O43,0),0)</f>
        <v>0</v>
      </c>
      <c r="P43" s="116">
        <f>IF($C$4="Attiecināmās izmaksas",IF('2a+c+n'!$Q43="A",'2a+c+n'!P43,0),0)</f>
        <v>0</v>
      </c>
    </row>
    <row r="44" spans="1:16" x14ac:dyDescent="0.2">
      <c r="A44" s="51">
        <f>IF(P44=0,0,IF(COUNTBLANK(P44)=1,0,COUNTA($P$14:P44)))</f>
        <v>0</v>
      </c>
      <c r="B44" s="24">
        <f>IF($C$4="Attiecināmās izmaksas",IF('2a+c+n'!$Q44="A",'2a+c+n'!B44,0),0)</f>
        <v>0</v>
      </c>
      <c r="C44" s="24" t="str">
        <f>IF($C$4="Attiecināmās izmaksas",IF('2a+c+n'!$Q44="A",'2a+c+n'!C44,0),0)</f>
        <v>Balansēšanas vārsts t=110˚; P=8 bar 32</v>
      </c>
      <c r="D44" s="24" t="str">
        <f>IF($C$4="Attiecināmās izmaksas",IF('2a+c+n'!$Q44="A",'2a+c+n'!D44,0),0)</f>
        <v>gb</v>
      </c>
      <c r="E44" s="46"/>
      <c r="F44" s="65"/>
      <c r="G44" s="115"/>
      <c r="H44" s="115">
        <f>IF($C$4="Attiecināmās izmaksas",IF('2a+c+n'!$Q44="A",'2a+c+n'!H44,0),0)</f>
        <v>0</v>
      </c>
      <c r="I44" s="115"/>
      <c r="J44" s="115"/>
      <c r="K44" s="116">
        <f>IF($C$4="Attiecināmās izmaksas",IF('2a+c+n'!$Q44="A",'2a+c+n'!K44,0),0)</f>
        <v>0</v>
      </c>
      <c r="L44" s="65">
        <f>IF($C$4="Attiecināmās izmaksas",IF('2a+c+n'!$Q44="A",'2a+c+n'!L44,0),0)</f>
        <v>0</v>
      </c>
      <c r="M44" s="115">
        <f>IF($C$4="Attiecināmās izmaksas",IF('2a+c+n'!$Q44="A",'2a+c+n'!M44,0),0)</f>
        <v>0</v>
      </c>
      <c r="N44" s="115">
        <f>IF($C$4="Attiecināmās izmaksas",IF('2a+c+n'!$Q44="A",'2a+c+n'!N44,0),0)</f>
        <v>0</v>
      </c>
      <c r="O44" s="115">
        <f>IF($C$4="Attiecināmās izmaksas",IF('2a+c+n'!$Q44="A",'2a+c+n'!O44,0),0)</f>
        <v>0</v>
      </c>
      <c r="P44" s="116">
        <f>IF($C$4="Attiecināmās izmaksas",IF('2a+c+n'!$Q44="A",'2a+c+n'!P44,0),0)</f>
        <v>0</v>
      </c>
    </row>
    <row r="45" spans="1:16" x14ac:dyDescent="0.2">
      <c r="A45" s="51">
        <f>IF(P45=0,0,IF(COUNTBLANK(P45)=1,0,COUNTA($P$14:P45)))</f>
        <v>0</v>
      </c>
      <c r="B45" s="24">
        <f>IF($C$4="Attiecināmās izmaksas",IF('2a+c+n'!$Q45="A",'2a+c+n'!B45,0),0)</f>
        <v>0</v>
      </c>
      <c r="C45" s="24" t="str">
        <f>IF($C$4="Attiecināmās izmaksas",IF('2a+c+n'!$Q45="A",'2a+c+n'!C45,0),0)</f>
        <v>Radiatora termogalva ar dinamisku vārstu 15</v>
      </c>
      <c r="D45" s="24" t="str">
        <f>IF($C$4="Attiecināmās izmaksas",IF('2a+c+n'!$Q45="A",'2a+c+n'!D45,0),0)</f>
        <v>kmpl</v>
      </c>
      <c r="E45" s="46"/>
      <c r="F45" s="65"/>
      <c r="G45" s="115"/>
      <c r="H45" s="115">
        <f>IF($C$4="Attiecināmās izmaksas",IF('2a+c+n'!$Q45="A",'2a+c+n'!H45,0),0)</f>
        <v>0</v>
      </c>
      <c r="I45" s="115"/>
      <c r="J45" s="115"/>
      <c r="K45" s="116">
        <f>IF($C$4="Attiecināmās izmaksas",IF('2a+c+n'!$Q45="A",'2a+c+n'!K45,0),0)</f>
        <v>0</v>
      </c>
      <c r="L45" s="65">
        <f>IF($C$4="Attiecināmās izmaksas",IF('2a+c+n'!$Q45="A",'2a+c+n'!L45,0),0)</f>
        <v>0</v>
      </c>
      <c r="M45" s="115">
        <f>IF($C$4="Attiecināmās izmaksas",IF('2a+c+n'!$Q45="A",'2a+c+n'!M45,0),0)</f>
        <v>0</v>
      </c>
      <c r="N45" s="115">
        <f>IF($C$4="Attiecināmās izmaksas",IF('2a+c+n'!$Q45="A",'2a+c+n'!N45,0),0)</f>
        <v>0</v>
      </c>
      <c r="O45" s="115">
        <f>IF($C$4="Attiecināmās izmaksas",IF('2a+c+n'!$Q45="A",'2a+c+n'!O45,0),0)</f>
        <v>0</v>
      </c>
      <c r="P45" s="116">
        <f>IF($C$4="Attiecināmās izmaksas",IF('2a+c+n'!$Q45="A",'2a+c+n'!P45,0),0)</f>
        <v>0</v>
      </c>
    </row>
    <row r="46" spans="1:16" ht="22.5" x14ac:dyDescent="0.2">
      <c r="A46" s="51">
        <f>IF(P46=0,0,IF(COUNTBLANK(P46)=1,0,COUNTA($P$14:P46)))</f>
        <v>0</v>
      </c>
      <c r="B46" s="24">
        <f>IF($C$4="Attiecināmās izmaksas",IF('2a+c+n'!$Q46="A",'2a+c+n'!B46,0),0)</f>
        <v>0</v>
      </c>
      <c r="C46" s="24" t="str">
        <f>IF($C$4="Attiecināmās izmaksas",IF('2a+c+n'!$Q46="A",'2a+c+n'!C46,0),0)</f>
        <v>Radiatora termogalva pret nozagšanu ar dinamisku vārstu</v>
      </c>
      <c r="D46" s="24" t="str">
        <f>IF($C$4="Attiecināmās izmaksas",IF('2a+c+n'!$Q46="A",'2a+c+n'!D46,0),0)</f>
        <v>kmpl</v>
      </c>
      <c r="E46" s="46"/>
      <c r="F46" s="65"/>
      <c r="G46" s="115"/>
      <c r="H46" s="115">
        <f>IF($C$4="Attiecināmās izmaksas",IF('2a+c+n'!$Q46="A",'2a+c+n'!H46,0),0)</f>
        <v>0</v>
      </c>
      <c r="I46" s="115"/>
      <c r="J46" s="115"/>
      <c r="K46" s="116">
        <f>IF($C$4="Attiecināmās izmaksas",IF('2a+c+n'!$Q46="A",'2a+c+n'!K46,0),0)</f>
        <v>0</v>
      </c>
      <c r="L46" s="65">
        <f>IF($C$4="Attiecināmās izmaksas",IF('2a+c+n'!$Q46="A",'2a+c+n'!L46,0),0)</f>
        <v>0</v>
      </c>
      <c r="M46" s="115">
        <f>IF($C$4="Attiecināmās izmaksas",IF('2a+c+n'!$Q46="A",'2a+c+n'!M46,0),0)</f>
        <v>0</v>
      </c>
      <c r="N46" s="115">
        <f>IF($C$4="Attiecināmās izmaksas",IF('2a+c+n'!$Q46="A",'2a+c+n'!N46,0),0)</f>
        <v>0</v>
      </c>
      <c r="O46" s="115">
        <f>IF($C$4="Attiecināmās izmaksas",IF('2a+c+n'!$Q46="A",'2a+c+n'!O46,0),0)</f>
        <v>0</v>
      </c>
      <c r="P46" s="116">
        <f>IF($C$4="Attiecināmās izmaksas",IF('2a+c+n'!$Q46="A",'2a+c+n'!P46,0),0)</f>
        <v>0</v>
      </c>
    </row>
    <row r="47" spans="1:16" x14ac:dyDescent="0.2">
      <c r="A47" s="51">
        <f>IF(P47=0,0,IF(COUNTBLANK(P47)=1,0,COUNTA($P$14:P47)))</f>
        <v>0</v>
      </c>
      <c r="B47" s="24">
        <f>IF($C$4="Attiecināmās izmaksas",IF('2a+c+n'!$Q47="A",'2a+c+n'!B47,0),0)</f>
        <v>0</v>
      </c>
      <c r="C47" s="24" t="str">
        <f>IF($C$4="Attiecināmās izmaksas",IF('2a+c+n'!$Q47="A",'2a+c+n'!C47,0),0)</f>
        <v>Radiatora noslēgvārsts ar priekšiestādījumu 15</v>
      </c>
      <c r="D47" s="24" t="str">
        <f>IF($C$4="Attiecināmās izmaksas",IF('2a+c+n'!$Q47="A",'2a+c+n'!D47,0),0)</f>
        <v>kmpl</v>
      </c>
      <c r="E47" s="46"/>
      <c r="F47" s="65"/>
      <c r="G47" s="115"/>
      <c r="H47" s="115">
        <f>IF($C$4="Attiecināmās izmaksas",IF('2a+c+n'!$Q47="A",'2a+c+n'!H47,0),0)</f>
        <v>0</v>
      </c>
      <c r="I47" s="115"/>
      <c r="J47" s="115"/>
      <c r="K47" s="116">
        <f>IF($C$4="Attiecināmās izmaksas",IF('2a+c+n'!$Q47="A",'2a+c+n'!K47,0),0)</f>
        <v>0</v>
      </c>
      <c r="L47" s="65">
        <f>IF($C$4="Attiecināmās izmaksas",IF('2a+c+n'!$Q47="A",'2a+c+n'!L47,0),0)</f>
        <v>0</v>
      </c>
      <c r="M47" s="115">
        <f>IF($C$4="Attiecināmās izmaksas",IF('2a+c+n'!$Q47="A",'2a+c+n'!M47,0),0)</f>
        <v>0</v>
      </c>
      <c r="N47" s="115">
        <f>IF($C$4="Attiecināmās izmaksas",IF('2a+c+n'!$Q47="A",'2a+c+n'!N47,0),0)</f>
        <v>0</v>
      </c>
      <c r="O47" s="115">
        <f>IF($C$4="Attiecināmās izmaksas",IF('2a+c+n'!$Q47="A",'2a+c+n'!O47,0),0)</f>
        <v>0</v>
      </c>
      <c r="P47" s="116">
        <f>IF($C$4="Attiecināmās izmaksas",IF('2a+c+n'!$Q47="A",'2a+c+n'!P47,0),0)</f>
        <v>0</v>
      </c>
    </row>
    <row r="48" spans="1:16" x14ac:dyDescent="0.2">
      <c r="A48" s="51">
        <f>IF(P48=0,0,IF(COUNTBLANK(P48)=1,0,COUNTA($P$14:P48)))</f>
        <v>0</v>
      </c>
      <c r="B48" s="24">
        <f>IF($C$4="Attiecināmās izmaksas",IF('2a+c+n'!$Q48="A",'2a+c+n'!B48,0),0)</f>
        <v>0</v>
      </c>
      <c r="C48" s="24" t="str">
        <f>IF($C$4="Attiecināmās izmaksas",IF('2a+c+n'!$Q48="A",'2a+c+n'!C48,0),0)</f>
        <v>Lodveida ventilis t=110˚; P=8 bar 15</v>
      </c>
      <c r="D48" s="24" t="str">
        <f>IF($C$4="Attiecināmās izmaksas",IF('2a+c+n'!$Q48="A",'2a+c+n'!D48,0),0)</f>
        <v>gb</v>
      </c>
      <c r="E48" s="46"/>
      <c r="F48" s="65"/>
      <c r="G48" s="115"/>
      <c r="H48" s="115">
        <f>IF($C$4="Attiecināmās izmaksas",IF('2a+c+n'!$Q48="A",'2a+c+n'!H48,0),0)</f>
        <v>0</v>
      </c>
      <c r="I48" s="115"/>
      <c r="J48" s="115"/>
      <c r="K48" s="116">
        <f>IF($C$4="Attiecināmās izmaksas",IF('2a+c+n'!$Q48="A",'2a+c+n'!K48,0),0)</f>
        <v>0</v>
      </c>
      <c r="L48" s="65">
        <f>IF($C$4="Attiecināmās izmaksas",IF('2a+c+n'!$Q48="A",'2a+c+n'!L48,0),0)</f>
        <v>0</v>
      </c>
      <c r="M48" s="115">
        <f>IF($C$4="Attiecināmās izmaksas",IF('2a+c+n'!$Q48="A",'2a+c+n'!M48,0),0)</f>
        <v>0</v>
      </c>
      <c r="N48" s="115">
        <f>IF($C$4="Attiecināmās izmaksas",IF('2a+c+n'!$Q48="A",'2a+c+n'!N48,0),0)</f>
        <v>0</v>
      </c>
      <c r="O48" s="115">
        <f>IF($C$4="Attiecināmās izmaksas",IF('2a+c+n'!$Q48="A",'2a+c+n'!O48,0),0)</f>
        <v>0</v>
      </c>
      <c r="P48" s="116">
        <f>IF($C$4="Attiecināmās izmaksas",IF('2a+c+n'!$Q48="A",'2a+c+n'!P48,0),0)</f>
        <v>0</v>
      </c>
    </row>
    <row r="49" spans="1:16" x14ac:dyDescent="0.2">
      <c r="A49" s="51">
        <f>IF(P49=0,0,IF(COUNTBLANK(P49)=1,0,COUNTA($P$14:P49)))</f>
        <v>0</v>
      </c>
      <c r="B49" s="24">
        <f>IF($C$4="Attiecināmās izmaksas",IF('2a+c+n'!$Q49="A",'2a+c+n'!B49,0),0)</f>
        <v>0</v>
      </c>
      <c r="C49" s="24" t="str">
        <f>IF($C$4="Attiecināmās izmaksas",IF('2a+c+n'!$Q49="A",'2a+c+n'!C49,0),0)</f>
        <v>Lodveida ventilis t=110˚; P=8 bar 32</v>
      </c>
      <c r="D49" s="24" t="str">
        <f>IF($C$4="Attiecināmās izmaksas",IF('2a+c+n'!$Q49="A",'2a+c+n'!D49,0),0)</f>
        <v>gb</v>
      </c>
      <c r="E49" s="46"/>
      <c r="F49" s="65"/>
      <c r="G49" s="115"/>
      <c r="H49" s="115">
        <f>IF($C$4="Attiecināmās izmaksas",IF('2a+c+n'!$Q49="A",'2a+c+n'!H49,0),0)</f>
        <v>0</v>
      </c>
      <c r="I49" s="115"/>
      <c r="J49" s="115"/>
      <c r="K49" s="116">
        <f>IF($C$4="Attiecināmās izmaksas",IF('2a+c+n'!$Q49="A",'2a+c+n'!K49,0),0)</f>
        <v>0</v>
      </c>
      <c r="L49" s="65">
        <f>IF($C$4="Attiecināmās izmaksas",IF('2a+c+n'!$Q49="A",'2a+c+n'!L49,0),0)</f>
        <v>0</v>
      </c>
      <c r="M49" s="115">
        <f>IF($C$4="Attiecināmās izmaksas",IF('2a+c+n'!$Q49="A",'2a+c+n'!M49,0),0)</f>
        <v>0</v>
      </c>
      <c r="N49" s="115">
        <f>IF($C$4="Attiecināmās izmaksas",IF('2a+c+n'!$Q49="A",'2a+c+n'!N49,0),0)</f>
        <v>0</v>
      </c>
      <c r="O49" s="115">
        <f>IF($C$4="Attiecināmās izmaksas",IF('2a+c+n'!$Q49="A",'2a+c+n'!O49,0),0)</f>
        <v>0</v>
      </c>
      <c r="P49" s="116">
        <f>IF($C$4="Attiecināmās izmaksas",IF('2a+c+n'!$Q49="A",'2a+c+n'!P49,0),0)</f>
        <v>0</v>
      </c>
    </row>
    <row r="50" spans="1:16" x14ac:dyDescent="0.2">
      <c r="A50" s="51">
        <f>IF(P50=0,0,IF(COUNTBLANK(P50)=1,0,COUNTA($P$14:P50)))</f>
        <v>0</v>
      </c>
      <c r="B50" s="24">
        <f>IF($C$4="Attiecināmās izmaksas",IF('2a+c+n'!$Q50="A",'2a+c+n'!B50,0),0)</f>
        <v>0</v>
      </c>
      <c r="C50" s="24" t="str">
        <f>IF($C$4="Attiecināmās izmaksas",IF('2a+c+n'!$Q50="A",'2a+c+n'!C50,0),0)</f>
        <v>Lodveida ventilis t=110˚; P=8 bar 40</v>
      </c>
      <c r="D50" s="24" t="str">
        <f>IF($C$4="Attiecināmās izmaksas",IF('2a+c+n'!$Q50="A",'2a+c+n'!D50,0),0)</f>
        <v>gb</v>
      </c>
      <c r="E50" s="46"/>
      <c r="F50" s="65"/>
      <c r="G50" s="115"/>
      <c r="H50" s="115">
        <f>IF($C$4="Attiecināmās izmaksas",IF('2a+c+n'!$Q50="A",'2a+c+n'!H50,0),0)</f>
        <v>0</v>
      </c>
      <c r="I50" s="115"/>
      <c r="J50" s="115"/>
      <c r="K50" s="116">
        <f>IF($C$4="Attiecināmās izmaksas",IF('2a+c+n'!$Q50="A",'2a+c+n'!K50,0),0)</f>
        <v>0</v>
      </c>
      <c r="L50" s="65">
        <f>IF($C$4="Attiecināmās izmaksas",IF('2a+c+n'!$Q50="A",'2a+c+n'!L50,0),0)</f>
        <v>0</v>
      </c>
      <c r="M50" s="115">
        <f>IF($C$4="Attiecināmās izmaksas",IF('2a+c+n'!$Q50="A",'2a+c+n'!M50,0),0)</f>
        <v>0</v>
      </c>
      <c r="N50" s="115">
        <f>IF($C$4="Attiecināmās izmaksas",IF('2a+c+n'!$Q50="A",'2a+c+n'!N50,0),0)</f>
        <v>0</v>
      </c>
      <c r="O50" s="115">
        <f>IF($C$4="Attiecināmās izmaksas",IF('2a+c+n'!$Q50="A",'2a+c+n'!O50,0),0)</f>
        <v>0</v>
      </c>
      <c r="P50" s="116">
        <f>IF($C$4="Attiecināmās izmaksas",IF('2a+c+n'!$Q50="A",'2a+c+n'!P50,0),0)</f>
        <v>0</v>
      </c>
    </row>
    <row r="51" spans="1:16" ht="22.5" x14ac:dyDescent="0.2">
      <c r="A51" s="51">
        <f>IF(P51=0,0,IF(COUNTBLANK(P51)=1,0,COUNTA($P$14:P51)))</f>
        <v>0</v>
      </c>
      <c r="B51" s="24">
        <f>IF($C$4="Attiecināmās izmaksas",IF('2a+c+n'!$Q51="A",'2a+c+n'!B51,0),0)</f>
        <v>0</v>
      </c>
      <c r="C51" s="24" t="str">
        <f>IF($C$4="Attiecināmās izmaksas",IF('2a+c+n'!$Q51="A",'2a+c+n'!C51,0),0)</f>
        <v>Akmensvates izolācijas čaula, ar alum. atstarojošo slāni; b=50mm 15/50, (λd&lt;0,045  W/mK)</v>
      </c>
      <c r="D51" s="24" t="str">
        <f>IF($C$4="Attiecināmās izmaksas",IF('2a+c+n'!$Q51="A",'2a+c+n'!D51,0),0)</f>
        <v>m</v>
      </c>
      <c r="E51" s="46"/>
      <c r="F51" s="65"/>
      <c r="G51" s="115"/>
      <c r="H51" s="115">
        <f>IF($C$4="Attiecināmās izmaksas",IF('2a+c+n'!$Q51="A",'2a+c+n'!H51,0),0)</f>
        <v>0</v>
      </c>
      <c r="I51" s="115"/>
      <c r="J51" s="115"/>
      <c r="K51" s="116">
        <f>IF($C$4="Attiecināmās izmaksas",IF('2a+c+n'!$Q51="A",'2a+c+n'!K51,0),0)</f>
        <v>0</v>
      </c>
      <c r="L51" s="65">
        <f>IF($C$4="Attiecināmās izmaksas",IF('2a+c+n'!$Q51="A",'2a+c+n'!L51,0),0)</f>
        <v>0</v>
      </c>
      <c r="M51" s="115">
        <f>IF($C$4="Attiecināmās izmaksas",IF('2a+c+n'!$Q51="A",'2a+c+n'!M51,0),0)</f>
        <v>0</v>
      </c>
      <c r="N51" s="115">
        <f>IF($C$4="Attiecināmās izmaksas",IF('2a+c+n'!$Q51="A",'2a+c+n'!N51,0),0)</f>
        <v>0</v>
      </c>
      <c r="O51" s="115">
        <f>IF($C$4="Attiecināmās izmaksas",IF('2a+c+n'!$Q51="A",'2a+c+n'!O51,0),0)</f>
        <v>0</v>
      </c>
      <c r="P51" s="116">
        <f>IF($C$4="Attiecināmās izmaksas",IF('2a+c+n'!$Q51="A",'2a+c+n'!P51,0),0)</f>
        <v>0</v>
      </c>
    </row>
    <row r="52" spans="1:16" ht="22.5" x14ac:dyDescent="0.2">
      <c r="A52" s="51">
        <f>IF(P52=0,0,IF(COUNTBLANK(P52)=1,0,COUNTA($P$14:P52)))</f>
        <v>0</v>
      </c>
      <c r="B52" s="24">
        <f>IF($C$4="Attiecināmās izmaksas",IF('2a+c+n'!$Q52="A",'2a+c+n'!B52,0),0)</f>
        <v>0</v>
      </c>
      <c r="C52" s="24" t="str">
        <f>IF($C$4="Attiecināmās izmaksas",IF('2a+c+n'!$Q52="A",'2a+c+n'!C52,0),0)</f>
        <v>Akmensvates izolācijas čaula, ar alum. atstarojošo slāni; b=50mm 18/50, (λd&lt;0,045  W/mK)</v>
      </c>
      <c r="D52" s="24" t="str">
        <f>IF($C$4="Attiecināmās izmaksas",IF('2a+c+n'!$Q52="A",'2a+c+n'!D52,0),0)</f>
        <v>m</v>
      </c>
      <c r="E52" s="46"/>
      <c r="F52" s="65"/>
      <c r="G52" s="115"/>
      <c r="H52" s="115">
        <f>IF($C$4="Attiecināmās izmaksas",IF('2a+c+n'!$Q52="A",'2a+c+n'!H52,0),0)</f>
        <v>0</v>
      </c>
      <c r="I52" s="115"/>
      <c r="J52" s="115"/>
      <c r="K52" s="116">
        <f>IF($C$4="Attiecināmās izmaksas",IF('2a+c+n'!$Q52="A",'2a+c+n'!K52,0),0)</f>
        <v>0</v>
      </c>
      <c r="L52" s="65">
        <f>IF($C$4="Attiecināmās izmaksas",IF('2a+c+n'!$Q52="A",'2a+c+n'!L52,0),0)</f>
        <v>0</v>
      </c>
      <c r="M52" s="115">
        <f>IF($C$4="Attiecināmās izmaksas",IF('2a+c+n'!$Q52="A",'2a+c+n'!M52,0),0)</f>
        <v>0</v>
      </c>
      <c r="N52" s="115">
        <f>IF($C$4="Attiecināmās izmaksas",IF('2a+c+n'!$Q52="A",'2a+c+n'!N52,0),0)</f>
        <v>0</v>
      </c>
      <c r="O52" s="115">
        <f>IF($C$4="Attiecināmās izmaksas",IF('2a+c+n'!$Q52="A",'2a+c+n'!O52,0),0)</f>
        <v>0</v>
      </c>
      <c r="P52" s="116">
        <f>IF($C$4="Attiecināmās izmaksas",IF('2a+c+n'!$Q52="A",'2a+c+n'!P52,0),0)</f>
        <v>0</v>
      </c>
    </row>
    <row r="53" spans="1:16" ht="22.5" x14ac:dyDescent="0.2">
      <c r="A53" s="51">
        <f>IF(P53=0,0,IF(COUNTBLANK(P53)=1,0,COUNTA($P$14:P53)))</f>
        <v>0</v>
      </c>
      <c r="B53" s="24">
        <f>IF($C$4="Attiecināmās izmaksas",IF('2a+c+n'!$Q53="A",'2a+c+n'!B53,0),0)</f>
        <v>0</v>
      </c>
      <c r="C53" s="24" t="str">
        <f>IF($C$4="Attiecināmās izmaksas",IF('2a+c+n'!$Q53="A",'2a+c+n'!C53,0),0)</f>
        <v>Akmensvates izolācijas čaula, ar alum. atstarojošo slāni; b=50mm 22/50, Paroc (λd&lt;0,045  W/mK)</v>
      </c>
      <c r="D53" s="24" t="str">
        <f>IF($C$4="Attiecināmās izmaksas",IF('2a+c+n'!$Q53="A",'2a+c+n'!D53,0),0)</f>
        <v>m</v>
      </c>
      <c r="E53" s="46"/>
      <c r="F53" s="65"/>
      <c r="G53" s="115"/>
      <c r="H53" s="115">
        <f>IF($C$4="Attiecināmās izmaksas",IF('2a+c+n'!$Q53="A",'2a+c+n'!H53,0),0)</f>
        <v>0</v>
      </c>
      <c r="I53" s="115"/>
      <c r="J53" s="115"/>
      <c r="K53" s="116">
        <f>IF($C$4="Attiecināmās izmaksas",IF('2a+c+n'!$Q53="A",'2a+c+n'!K53,0),0)</f>
        <v>0</v>
      </c>
      <c r="L53" s="65">
        <f>IF($C$4="Attiecināmās izmaksas",IF('2a+c+n'!$Q53="A",'2a+c+n'!L53,0),0)</f>
        <v>0</v>
      </c>
      <c r="M53" s="115">
        <f>IF($C$4="Attiecināmās izmaksas",IF('2a+c+n'!$Q53="A",'2a+c+n'!M53,0),0)</f>
        <v>0</v>
      </c>
      <c r="N53" s="115">
        <f>IF($C$4="Attiecināmās izmaksas",IF('2a+c+n'!$Q53="A",'2a+c+n'!N53,0),0)</f>
        <v>0</v>
      </c>
      <c r="O53" s="115">
        <f>IF($C$4="Attiecināmās izmaksas",IF('2a+c+n'!$Q53="A",'2a+c+n'!O53,0),0)</f>
        <v>0</v>
      </c>
      <c r="P53" s="116">
        <f>IF($C$4="Attiecināmās izmaksas",IF('2a+c+n'!$Q53="A",'2a+c+n'!P53,0),0)</f>
        <v>0</v>
      </c>
    </row>
    <row r="54" spans="1:16" ht="22.5" x14ac:dyDescent="0.2">
      <c r="A54" s="51">
        <f>IF(P54=0,0,IF(COUNTBLANK(P54)=1,0,COUNTA($P$14:P54)))</f>
        <v>0</v>
      </c>
      <c r="B54" s="24">
        <f>IF($C$4="Attiecināmās izmaksas",IF('2a+c+n'!$Q54="A",'2a+c+n'!B54,0),0)</f>
        <v>0</v>
      </c>
      <c r="C54" s="24" t="str">
        <f>IF($C$4="Attiecināmās izmaksas",IF('2a+c+n'!$Q54="A",'2a+c+n'!C54,0),0)</f>
        <v>Akmensvates izolācijas čaula, ar alum. atstarojošo slāni; b=50mm 28/50, (λd&lt;0,045  W/mK)</v>
      </c>
      <c r="D54" s="24" t="str">
        <f>IF($C$4="Attiecināmās izmaksas",IF('2a+c+n'!$Q54="A",'2a+c+n'!D54,0),0)</f>
        <v>m</v>
      </c>
      <c r="E54" s="46"/>
      <c r="F54" s="65"/>
      <c r="G54" s="115"/>
      <c r="H54" s="115">
        <f>IF($C$4="Attiecināmās izmaksas",IF('2a+c+n'!$Q54="A",'2a+c+n'!H54,0),0)</f>
        <v>0</v>
      </c>
      <c r="I54" s="115"/>
      <c r="J54" s="115"/>
      <c r="K54" s="116">
        <f>IF($C$4="Attiecināmās izmaksas",IF('2a+c+n'!$Q54="A",'2a+c+n'!K54,0),0)</f>
        <v>0</v>
      </c>
      <c r="L54" s="65">
        <f>IF($C$4="Attiecināmās izmaksas",IF('2a+c+n'!$Q54="A",'2a+c+n'!L54,0),0)</f>
        <v>0</v>
      </c>
      <c r="M54" s="115">
        <f>IF($C$4="Attiecināmās izmaksas",IF('2a+c+n'!$Q54="A",'2a+c+n'!M54,0),0)</f>
        <v>0</v>
      </c>
      <c r="N54" s="115">
        <f>IF($C$4="Attiecināmās izmaksas",IF('2a+c+n'!$Q54="A",'2a+c+n'!N54,0),0)</f>
        <v>0</v>
      </c>
      <c r="O54" s="115">
        <f>IF($C$4="Attiecināmās izmaksas",IF('2a+c+n'!$Q54="A",'2a+c+n'!O54,0),0)</f>
        <v>0</v>
      </c>
      <c r="P54" s="116">
        <f>IF($C$4="Attiecināmās izmaksas",IF('2a+c+n'!$Q54="A",'2a+c+n'!P54,0),0)</f>
        <v>0</v>
      </c>
    </row>
    <row r="55" spans="1:16" ht="22.5" x14ac:dyDescent="0.2">
      <c r="A55" s="51">
        <f>IF(P55=0,0,IF(COUNTBLANK(P55)=1,0,COUNTA($P$14:P55)))</f>
        <v>0</v>
      </c>
      <c r="B55" s="24">
        <f>IF($C$4="Attiecināmās izmaksas",IF('2a+c+n'!$Q55="A",'2a+c+n'!B55,0),0)</f>
        <v>0</v>
      </c>
      <c r="C55" s="24" t="str">
        <f>IF($C$4="Attiecināmās izmaksas",IF('2a+c+n'!$Q55="A",'2a+c+n'!C55,0),0)</f>
        <v>Akmensvates izolācijas čaula, ar alum. atstarojošo slāni; b=50mm 35/50, (λd&lt;0,045  W/mK)</v>
      </c>
      <c r="D55" s="24" t="str">
        <f>IF($C$4="Attiecināmās izmaksas",IF('2a+c+n'!$Q55="A",'2a+c+n'!D55,0),0)</f>
        <v>m</v>
      </c>
      <c r="E55" s="46"/>
      <c r="F55" s="65"/>
      <c r="G55" s="115"/>
      <c r="H55" s="115">
        <f>IF($C$4="Attiecināmās izmaksas",IF('2a+c+n'!$Q55="A",'2a+c+n'!H55,0),0)</f>
        <v>0</v>
      </c>
      <c r="I55" s="115"/>
      <c r="J55" s="115"/>
      <c r="K55" s="116">
        <f>IF($C$4="Attiecināmās izmaksas",IF('2a+c+n'!$Q55="A",'2a+c+n'!K55,0),0)</f>
        <v>0</v>
      </c>
      <c r="L55" s="65">
        <f>IF($C$4="Attiecināmās izmaksas",IF('2a+c+n'!$Q55="A",'2a+c+n'!L55,0),0)</f>
        <v>0</v>
      </c>
      <c r="M55" s="115">
        <f>IF($C$4="Attiecināmās izmaksas",IF('2a+c+n'!$Q55="A",'2a+c+n'!M55,0),0)</f>
        <v>0</v>
      </c>
      <c r="N55" s="115">
        <f>IF($C$4="Attiecināmās izmaksas",IF('2a+c+n'!$Q55="A",'2a+c+n'!N55,0),0)</f>
        <v>0</v>
      </c>
      <c r="O55" s="115">
        <f>IF($C$4="Attiecināmās izmaksas",IF('2a+c+n'!$Q55="A",'2a+c+n'!O55,0),0)</f>
        <v>0</v>
      </c>
      <c r="P55" s="116">
        <f>IF($C$4="Attiecināmās izmaksas",IF('2a+c+n'!$Q55="A",'2a+c+n'!P55,0),0)</f>
        <v>0</v>
      </c>
    </row>
    <row r="56" spans="1:16" ht="22.5" x14ac:dyDescent="0.2">
      <c r="A56" s="51">
        <f>IF(P56=0,0,IF(COUNTBLANK(P56)=1,0,COUNTA($P$14:P56)))</f>
        <v>0</v>
      </c>
      <c r="B56" s="24">
        <f>IF($C$4="Attiecināmās izmaksas",IF('2a+c+n'!$Q56="A",'2a+c+n'!B56,0),0)</f>
        <v>0</v>
      </c>
      <c r="C56" s="24" t="str">
        <f>IF($C$4="Attiecināmās izmaksas",IF('2a+c+n'!$Q56="A",'2a+c+n'!C56,0),0)</f>
        <v>Akmensvates izolācijas čaula, ar alum. atstarojošo slāni; b=50mm 42/50, (λd&lt;0,045  W/mK)</v>
      </c>
      <c r="D56" s="24" t="str">
        <f>IF($C$4="Attiecināmās izmaksas",IF('2a+c+n'!$Q56="A",'2a+c+n'!D56,0),0)</f>
        <v>m</v>
      </c>
      <c r="E56" s="46"/>
      <c r="F56" s="65"/>
      <c r="G56" s="115"/>
      <c r="H56" s="115">
        <f>IF($C$4="Attiecināmās izmaksas",IF('2a+c+n'!$Q56="A",'2a+c+n'!H56,0),0)</f>
        <v>0</v>
      </c>
      <c r="I56" s="115"/>
      <c r="J56" s="115"/>
      <c r="K56" s="116">
        <f>IF($C$4="Attiecināmās izmaksas",IF('2a+c+n'!$Q56="A",'2a+c+n'!K56,0),0)</f>
        <v>0</v>
      </c>
      <c r="L56" s="65">
        <f>IF($C$4="Attiecināmās izmaksas",IF('2a+c+n'!$Q56="A",'2a+c+n'!L56,0),0)</f>
        <v>0</v>
      </c>
      <c r="M56" s="115">
        <f>IF($C$4="Attiecināmās izmaksas",IF('2a+c+n'!$Q56="A",'2a+c+n'!M56,0),0)</f>
        <v>0</v>
      </c>
      <c r="N56" s="115">
        <f>IF($C$4="Attiecināmās izmaksas",IF('2a+c+n'!$Q56="A",'2a+c+n'!N56,0),0)</f>
        <v>0</v>
      </c>
      <c r="O56" s="115">
        <f>IF($C$4="Attiecināmās izmaksas",IF('2a+c+n'!$Q56="A",'2a+c+n'!O56,0),0)</f>
        <v>0</v>
      </c>
      <c r="P56" s="116">
        <f>IF($C$4="Attiecināmās izmaksas",IF('2a+c+n'!$Q56="A",'2a+c+n'!P56,0),0)</f>
        <v>0</v>
      </c>
    </row>
    <row r="57" spans="1:16" x14ac:dyDescent="0.2">
      <c r="A57" s="51">
        <f>IF(P57=0,0,IF(COUNTBLANK(P57)=1,0,COUNTA($P$14:P57)))</f>
        <v>0</v>
      </c>
      <c r="B57" s="24">
        <f>IF($C$4="Attiecināmās izmaksas",IF('2a+c+n'!$Q57="A",'2a+c+n'!B57,0),0)</f>
        <v>0</v>
      </c>
      <c r="C57" s="24" t="str">
        <f>IF($C$4="Attiecināmās izmaksas",IF('2a+c+n'!$Q57="A",'2a+c+n'!C57,0),0)</f>
        <v>Automātiskais atgaisotājs Dn15</v>
      </c>
      <c r="D57" s="24" t="str">
        <f>IF($C$4="Attiecināmās izmaksas",IF('2a+c+n'!$Q57="A",'2a+c+n'!D57,0),0)</f>
        <v>kmpl</v>
      </c>
      <c r="E57" s="46"/>
      <c r="F57" s="65"/>
      <c r="G57" s="115"/>
      <c r="H57" s="115">
        <f>IF($C$4="Attiecināmās izmaksas",IF('2a+c+n'!$Q57="A",'2a+c+n'!H57,0),0)</f>
        <v>0</v>
      </c>
      <c r="I57" s="115"/>
      <c r="J57" s="115"/>
      <c r="K57" s="116">
        <f>IF($C$4="Attiecināmās izmaksas",IF('2a+c+n'!$Q57="A",'2a+c+n'!K57,0),0)</f>
        <v>0</v>
      </c>
      <c r="L57" s="65">
        <f>IF($C$4="Attiecināmās izmaksas",IF('2a+c+n'!$Q57="A",'2a+c+n'!L57,0),0)</f>
        <v>0</v>
      </c>
      <c r="M57" s="115">
        <f>IF($C$4="Attiecināmās izmaksas",IF('2a+c+n'!$Q57="A",'2a+c+n'!M57,0),0)</f>
        <v>0</v>
      </c>
      <c r="N57" s="115">
        <f>IF($C$4="Attiecināmās izmaksas",IF('2a+c+n'!$Q57="A",'2a+c+n'!N57,0),0)</f>
        <v>0</v>
      </c>
      <c r="O57" s="115">
        <f>IF($C$4="Attiecināmās izmaksas",IF('2a+c+n'!$Q57="A",'2a+c+n'!O57,0),0)</f>
        <v>0</v>
      </c>
      <c r="P57" s="116">
        <f>IF($C$4="Attiecināmās izmaksas",IF('2a+c+n'!$Q57="A",'2a+c+n'!P57,0),0)</f>
        <v>0</v>
      </c>
    </row>
    <row r="58" spans="1:16" x14ac:dyDescent="0.2">
      <c r="A58" s="51">
        <f>IF(P58=0,0,IF(COUNTBLANK(P58)=1,0,COUNTA($P$14:P58)))</f>
        <v>0</v>
      </c>
      <c r="B58" s="24">
        <f>IF($C$4="Attiecināmās izmaksas",IF('2a+c+n'!$Q58="A",'2a+c+n'!B58,0),0)</f>
        <v>0</v>
      </c>
      <c r="C58" s="24" t="str">
        <f>IF($C$4="Attiecināmās izmaksas",IF('2a+c+n'!$Q58="A",'2a+c+n'!C58,0),0)</f>
        <v>Izlaides ventilis ar gala vāku Dn15</v>
      </c>
      <c r="D58" s="24" t="str">
        <f>IF($C$4="Attiecināmās izmaksas",IF('2a+c+n'!$Q58="A",'2a+c+n'!D58,0),0)</f>
        <v>kmpl</v>
      </c>
      <c r="E58" s="46"/>
      <c r="F58" s="65"/>
      <c r="G58" s="115"/>
      <c r="H58" s="115">
        <f>IF($C$4="Attiecināmās izmaksas",IF('2a+c+n'!$Q58="A",'2a+c+n'!H58,0),0)</f>
        <v>0</v>
      </c>
      <c r="I58" s="115"/>
      <c r="J58" s="115"/>
      <c r="K58" s="116">
        <f>IF($C$4="Attiecināmās izmaksas",IF('2a+c+n'!$Q58="A",'2a+c+n'!K58,0),0)</f>
        <v>0</v>
      </c>
      <c r="L58" s="65">
        <f>IF($C$4="Attiecināmās izmaksas",IF('2a+c+n'!$Q58="A",'2a+c+n'!L58,0),0)</f>
        <v>0</v>
      </c>
      <c r="M58" s="115">
        <f>IF($C$4="Attiecināmās izmaksas",IF('2a+c+n'!$Q58="A",'2a+c+n'!M58,0),0)</f>
        <v>0</v>
      </c>
      <c r="N58" s="115">
        <f>IF($C$4="Attiecināmās izmaksas",IF('2a+c+n'!$Q58="A",'2a+c+n'!N58,0),0)</f>
        <v>0</v>
      </c>
      <c r="O58" s="115">
        <f>IF($C$4="Attiecināmās izmaksas",IF('2a+c+n'!$Q58="A",'2a+c+n'!O58,0),0)</f>
        <v>0</v>
      </c>
      <c r="P58" s="116">
        <f>IF($C$4="Attiecināmās izmaksas",IF('2a+c+n'!$Q58="A",'2a+c+n'!P58,0),0)</f>
        <v>0</v>
      </c>
    </row>
    <row r="59" spans="1:16" x14ac:dyDescent="0.2">
      <c r="A59" s="51">
        <f>IF(P59=0,0,IF(COUNTBLANK(P59)=1,0,COUNTA($P$14:P59)))</f>
        <v>0</v>
      </c>
      <c r="B59" s="24">
        <f>IF($C$4="Attiecināmās izmaksas",IF('2a+c+n'!$Q59="A",'2a+c+n'!B59,0),0)</f>
        <v>0</v>
      </c>
      <c r="C59" s="24" t="str">
        <f>IF($C$4="Attiecināmās izmaksas",IF('2a+c+n'!$Q59="A",'2a+c+n'!C59,0),0)</f>
        <v>Siltumizolācijas fasondaļas</v>
      </c>
      <c r="D59" s="24" t="str">
        <f>IF($C$4="Attiecināmās izmaksas",IF('2a+c+n'!$Q59="A",'2a+c+n'!D59,0),0)</f>
        <v>kompl.</v>
      </c>
      <c r="E59" s="46"/>
      <c r="F59" s="65"/>
      <c r="G59" s="115"/>
      <c r="H59" s="115">
        <f>IF($C$4="Attiecināmās izmaksas",IF('2a+c+n'!$Q59="A",'2a+c+n'!H59,0),0)</f>
        <v>0</v>
      </c>
      <c r="I59" s="115"/>
      <c r="J59" s="115"/>
      <c r="K59" s="116">
        <f>IF($C$4="Attiecināmās izmaksas",IF('2a+c+n'!$Q59="A",'2a+c+n'!K59,0),0)</f>
        <v>0</v>
      </c>
      <c r="L59" s="65">
        <f>IF($C$4="Attiecināmās izmaksas",IF('2a+c+n'!$Q59="A",'2a+c+n'!L59,0),0)</f>
        <v>0</v>
      </c>
      <c r="M59" s="115">
        <f>IF($C$4="Attiecināmās izmaksas",IF('2a+c+n'!$Q59="A",'2a+c+n'!M59,0),0)</f>
        <v>0</v>
      </c>
      <c r="N59" s="115">
        <f>IF($C$4="Attiecināmās izmaksas",IF('2a+c+n'!$Q59="A",'2a+c+n'!N59,0),0)</f>
        <v>0</v>
      </c>
      <c r="O59" s="115">
        <f>IF($C$4="Attiecināmās izmaksas",IF('2a+c+n'!$Q59="A",'2a+c+n'!O59,0),0)</f>
        <v>0</v>
      </c>
      <c r="P59" s="116">
        <f>IF($C$4="Attiecināmās izmaksas",IF('2a+c+n'!$Q59="A",'2a+c+n'!P59,0),0)</f>
        <v>0</v>
      </c>
    </row>
    <row r="60" spans="1:16" x14ac:dyDescent="0.2">
      <c r="A60" s="51">
        <f>IF(P60=0,0,IF(COUNTBLANK(P60)=1,0,COUNTA($P$14:P60)))</f>
        <v>0</v>
      </c>
      <c r="B60" s="24">
        <f>IF($C$4="Attiecināmās izmaksas",IF('2a+c+n'!$Q60="A",'2a+c+n'!B60,0),0)</f>
        <v>0</v>
      </c>
      <c r="C60" s="24" t="str">
        <f>IF($C$4="Attiecināmās izmaksas",IF('2a+c+n'!$Q60="A",'2a+c+n'!C60,0),0)</f>
        <v>PVC pārklājums</v>
      </c>
      <c r="D60" s="24" t="str">
        <f>IF($C$4="Attiecināmās izmaksas",IF('2a+c+n'!$Q60="A",'2a+c+n'!D60,0),0)</f>
        <v>kompl.</v>
      </c>
      <c r="E60" s="46"/>
      <c r="F60" s="65"/>
      <c r="G60" s="115"/>
      <c r="H60" s="115">
        <f>IF($C$4="Attiecināmās izmaksas",IF('2a+c+n'!$Q60="A",'2a+c+n'!H60,0),0)</f>
        <v>0</v>
      </c>
      <c r="I60" s="115"/>
      <c r="J60" s="115"/>
      <c r="K60" s="116">
        <f>IF($C$4="Attiecināmās izmaksas",IF('2a+c+n'!$Q60="A",'2a+c+n'!K60,0),0)</f>
        <v>0</v>
      </c>
      <c r="L60" s="65">
        <f>IF($C$4="Attiecināmās izmaksas",IF('2a+c+n'!$Q60="A",'2a+c+n'!L60,0),0)</f>
        <v>0</v>
      </c>
      <c r="M60" s="115">
        <f>IF($C$4="Attiecināmās izmaksas",IF('2a+c+n'!$Q60="A",'2a+c+n'!M60,0),0)</f>
        <v>0</v>
      </c>
      <c r="N60" s="115">
        <f>IF($C$4="Attiecināmās izmaksas",IF('2a+c+n'!$Q60="A",'2a+c+n'!N60,0),0)</f>
        <v>0</v>
      </c>
      <c r="O60" s="115">
        <f>IF($C$4="Attiecināmās izmaksas",IF('2a+c+n'!$Q60="A",'2a+c+n'!O60,0),0)</f>
        <v>0</v>
      </c>
      <c r="P60" s="116">
        <f>IF($C$4="Attiecināmās izmaksas",IF('2a+c+n'!$Q60="A",'2a+c+n'!P60,0),0)</f>
        <v>0</v>
      </c>
    </row>
    <row r="61" spans="1:16" x14ac:dyDescent="0.2">
      <c r="A61" s="51">
        <f>IF(P61=0,0,IF(COUNTBLANK(P61)=1,0,COUNTA($P$14:P61)))</f>
        <v>0</v>
      </c>
      <c r="B61" s="24">
        <f>IF($C$4="Attiecināmās izmaksas",IF('2a+c+n'!$Q61="A",'2a+c+n'!B61,0),0)</f>
        <v>0</v>
      </c>
      <c r="C61" s="24" t="str">
        <f>IF($C$4="Attiecināmās izmaksas",IF('2a+c+n'!$Q61="A",'2a+c+n'!C61,0),0)</f>
        <v>Kompensātori</v>
      </c>
      <c r="D61" s="24" t="str">
        <f>IF($C$4="Attiecināmās izmaksas",IF('2a+c+n'!$Q61="A",'2a+c+n'!D61,0),0)</f>
        <v>kompl.</v>
      </c>
      <c r="E61" s="46"/>
      <c r="F61" s="65"/>
      <c r="G61" s="115"/>
      <c r="H61" s="115">
        <f>IF($C$4="Attiecināmās izmaksas",IF('2a+c+n'!$Q61="A",'2a+c+n'!H61,0),0)</f>
        <v>0</v>
      </c>
      <c r="I61" s="115"/>
      <c r="J61" s="115"/>
      <c r="K61" s="116">
        <f>IF($C$4="Attiecināmās izmaksas",IF('2a+c+n'!$Q61="A",'2a+c+n'!K61,0),0)</f>
        <v>0</v>
      </c>
      <c r="L61" s="65">
        <f>IF($C$4="Attiecināmās izmaksas",IF('2a+c+n'!$Q61="A",'2a+c+n'!L61,0),0)</f>
        <v>0</v>
      </c>
      <c r="M61" s="115">
        <f>IF($C$4="Attiecināmās izmaksas",IF('2a+c+n'!$Q61="A",'2a+c+n'!M61,0),0)</f>
        <v>0</v>
      </c>
      <c r="N61" s="115">
        <f>IF($C$4="Attiecināmās izmaksas",IF('2a+c+n'!$Q61="A",'2a+c+n'!N61,0),0)</f>
        <v>0</v>
      </c>
      <c r="O61" s="115">
        <f>IF($C$4="Attiecināmās izmaksas",IF('2a+c+n'!$Q61="A",'2a+c+n'!O61,0),0)</f>
        <v>0</v>
      </c>
      <c r="P61" s="116">
        <f>IF($C$4="Attiecināmās izmaksas",IF('2a+c+n'!$Q61="A",'2a+c+n'!P61,0),0)</f>
        <v>0</v>
      </c>
    </row>
    <row r="62" spans="1:16" x14ac:dyDescent="0.2">
      <c r="A62" s="51">
        <f>IF(P62=0,0,IF(COUNTBLANK(P62)=1,0,COUNTA($P$14:P62)))</f>
        <v>0</v>
      </c>
      <c r="B62" s="24">
        <f>IF($C$4="Attiecināmās izmaksas",IF('2a+c+n'!$Q62="A",'2a+c+n'!B62,0),0)</f>
        <v>0</v>
      </c>
      <c r="C62" s="24" t="str">
        <f>IF($C$4="Attiecināmās izmaksas",IF('2a+c+n'!$Q62="A",'2a+c+n'!C62,0),0)</f>
        <v>Nekustīgie balsti</v>
      </c>
      <c r="D62" s="24" t="str">
        <f>IF($C$4="Attiecināmās izmaksas",IF('2a+c+n'!$Q62="A",'2a+c+n'!D62,0),0)</f>
        <v>kompl.</v>
      </c>
      <c r="E62" s="46"/>
      <c r="F62" s="65"/>
      <c r="G62" s="115"/>
      <c r="H62" s="115">
        <f>IF($C$4="Attiecināmās izmaksas",IF('2a+c+n'!$Q62="A",'2a+c+n'!H62,0),0)</f>
        <v>0</v>
      </c>
      <c r="I62" s="115"/>
      <c r="J62" s="115"/>
      <c r="K62" s="116">
        <f>IF($C$4="Attiecināmās izmaksas",IF('2a+c+n'!$Q62="A",'2a+c+n'!K62,0),0)</f>
        <v>0</v>
      </c>
      <c r="L62" s="65">
        <f>IF($C$4="Attiecināmās izmaksas",IF('2a+c+n'!$Q62="A",'2a+c+n'!L62,0),0)</f>
        <v>0</v>
      </c>
      <c r="M62" s="115">
        <f>IF($C$4="Attiecināmās izmaksas",IF('2a+c+n'!$Q62="A",'2a+c+n'!M62,0),0)</f>
        <v>0</v>
      </c>
      <c r="N62" s="115">
        <f>IF($C$4="Attiecināmās izmaksas",IF('2a+c+n'!$Q62="A",'2a+c+n'!N62,0),0)</f>
        <v>0</v>
      </c>
      <c r="O62" s="115">
        <f>IF($C$4="Attiecināmās izmaksas",IF('2a+c+n'!$Q62="A",'2a+c+n'!O62,0),0)</f>
        <v>0</v>
      </c>
      <c r="P62" s="116">
        <f>IF($C$4="Attiecināmās izmaksas",IF('2a+c+n'!$Q62="A",'2a+c+n'!P62,0),0)</f>
        <v>0</v>
      </c>
    </row>
    <row r="63" spans="1:16" x14ac:dyDescent="0.2">
      <c r="A63" s="51">
        <f>IF(P63=0,0,IF(COUNTBLANK(P63)=1,0,COUNTA($P$14:P63)))</f>
        <v>0</v>
      </c>
      <c r="B63" s="24">
        <f>IF($C$4="Attiecināmās izmaksas",IF('2a+c+n'!$Q63="A",'2a+c+n'!B63,0),0)</f>
        <v>0</v>
      </c>
      <c r="C63" s="24" t="str">
        <f>IF($C$4="Attiecināmās izmaksas",IF('2a+c+n'!$Q63="A",'2a+c+n'!C63,0),0)</f>
        <v>Stiprinājumi un palīgmateriāli</v>
      </c>
      <c r="D63" s="24" t="str">
        <f>IF($C$4="Attiecināmās izmaksas",IF('2a+c+n'!$Q63="A",'2a+c+n'!D63,0),0)</f>
        <v>kompl.</v>
      </c>
      <c r="E63" s="46"/>
      <c r="F63" s="65"/>
      <c r="G63" s="115"/>
      <c r="H63" s="115">
        <f>IF($C$4="Attiecināmās izmaksas",IF('2a+c+n'!$Q63="A",'2a+c+n'!H63,0),0)</f>
        <v>0</v>
      </c>
      <c r="I63" s="115"/>
      <c r="J63" s="115"/>
      <c r="K63" s="116">
        <f>IF($C$4="Attiecināmās izmaksas",IF('2a+c+n'!$Q63="A",'2a+c+n'!K63,0),0)</f>
        <v>0</v>
      </c>
      <c r="L63" s="65">
        <f>IF($C$4="Attiecināmās izmaksas",IF('2a+c+n'!$Q63="A",'2a+c+n'!L63,0),0)</f>
        <v>0</v>
      </c>
      <c r="M63" s="115">
        <f>IF($C$4="Attiecināmās izmaksas",IF('2a+c+n'!$Q63="A",'2a+c+n'!M63,0),0)</f>
        <v>0</v>
      </c>
      <c r="N63" s="115">
        <f>IF($C$4="Attiecināmās izmaksas",IF('2a+c+n'!$Q63="A",'2a+c+n'!N63,0),0)</f>
        <v>0</v>
      </c>
      <c r="O63" s="115">
        <f>IF($C$4="Attiecināmās izmaksas",IF('2a+c+n'!$Q63="A",'2a+c+n'!O63,0),0)</f>
        <v>0</v>
      </c>
      <c r="P63" s="116">
        <f>IF($C$4="Attiecināmās izmaksas",IF('2a+c+n'!$Q63="A",'2a+c+n'!P63,0),0)</f>
        <v>0</v>
      </c>
    </row>
    <row r="64" spans="1:16" x14ac:dyDescent="0.2">
      <c r="A64" s="51">
        <f>IF(P64=0,0,IF(COUNTBLANK(P64)=1,0,COUNTA($P$14:P64)))</f>
        <v>0</v>
      </c>
      <c r="B64" s="24">
        <f>IF($C$4="Attiecināmās izmaksas",IF('2a+c+n'!$Q64="A",'2a+c+n'!B64,0),0)</f>
        <v>0</v>
      </c>
      <c r="C64" s="24" t="str">
        <f>IF($C$4="Attiecināmās izmaksas",IF('2a+c+n'!$Q64="A",'2a+c+n'!C64,0),0)</f>
        <v>Montāžas komplekts</v>
      </c>
      <c r="D64" s="24" t="str">
        <f>IF($C$4="Attiecināmās izmaksas",IF('2a+c+n'!$Q64="A",'2a+c+n'!D64,0),0)</f>
        <v>kompl.</v>
      </c>
      <c r="E64" s="46"/>
      <c r="F64" s="65"/>
      <c r="G64" s="115"/>
      <c r="H64" s="115">
        <f>IF($C$4="Attiecināmās izmaksas",IF('2a+c+n'!$Q64="A",'2a+c+n'!H64,0),0)</f>
        <v>0</v>
      </c>
      <c r="I64" s="115"/>
      <c r="J64" s="115"/>
      <c r="K64" s="116">
        <f>IF($C$4="Attiecināmās izmaksas",IF('2a+c+n'!$Q64="A",'2a+c+n'!K64,0),0)</f>
        <v>0</v>
      </c>
      <c r="L64" s="65">
        <f>IF($C$4="Attiecināmās izmaksas",IF('2a+c+n'!$Q64="A",'2a+c+n'!L64,0),0)</f>
        <v>0</v>
      </c>
      <c r="M64" s="115">
        <f>IF($C$4="Attiecināmās izmaksas",IF('2a+c+n'!$Q64="A",'2a+c+n'!M64,0),0)</f>
        <v>0</v>
      </c>
      <c r="N64" s="115">
        <f>IF($C$4="Attiecināmās izmaksas",IF('2a+c+n'!$Q64="A",'2a+c+n'!N64,0),0)</f>
        <v>0</v>
      </c>
      <c r="O64" s="115">
        <f>IF($C$4="Attiecināmās izmaksas",IF('2a+c+n'!$Q64="A",'2a+c+n'!O64,0),0)</f>
        <v>0</v>
      </c>
      <c r="P64" s="116">
        <f>IF($C$4="Attiecināmās izmaksas",IF('2a+c+n'!$Q64="A",'2a+c+n'!P64,0),0)</f>
        <v>0</v>
      </c>
    </row>
    <row r="65" spans="1:16" ht="22.5" x14ac:dyDescent="0.2">
      <c r="A65" s="51">
        <f>IF(P65=0,0,IF(COUNTBLANK(P65)=1,0,COUNTA($P$14:P65)))</f>
        <v>0</v>
      </c>
      <c r="B65" s="24">
        <f>IF($C$4="Attiecināmās izmaksas",IF('2a+c+n'!$Q65="A",'2a+c+n'!B65,0),0)</f>
        <v>0</v>
      </c>
      <c r="C65" s="24" t="str">
        <f>IF($C$4="Attiecināmās izmaksas",IF('2a+c+n'!$Q65="A",'2a+c+n'!C65,0),0)</f>
        <v xml:space="preserve">Apkures  hidrauliskās pārbaude un sistēmas skalošana </v>
      </c>
      <c r="D65" s="24" t="str">
        <f>IF($C$4="Attiecināmās izmaksas",IF('2a+c+n'!$Q65="A",'2a+c+n'!D65,0),0)</f>
        <v>kompl.</v>
      </c>
      <c r="E65" s="46"/>
      <c r="F65" s="65"/>
      <c r="G65" s="115"/>
      <c r="H65" s="115">
        <f>IF($C$4="Attiecināmās izmaksas",IF('2a+c+n'!$Q65="A",'2a+c+n'!H65,0),0)</f>
        <v>0</v>
      </c>
      <c r="I65" s="115"/>
      <c r="J65" s="115"/>
      <c r="K65" s="116">
        <f>IF($C$4="Attiecināmās izmaksas",IF('2a+c+n'!$Q65="A",'2a+c+n'!K65,0),0)</f>
        <v>0</v>
      </c>
      <c r="L65" s="65">
        <f>IF($C$4="Attiecināmās izmaksas",IF('2a+c+n'!$Q65="A",'2a+c+n'!L65,0),0)</f>
        <v>0</v>
      </c>
      <c r="M65" s="115">
        <f>IF($C$4="Attiecināmās izmaksas",IF('2a+c+n'!$Q65="A",'2a+c+n'!M65,0),0)</f>
        <v>0</v>
      </c>
      <c r="N65" s="115">
        <f>IF($C$4="Attiecināmās izmaksas",IF('2a+c+n'!$Q65="A",'2a+c+n'!N65,0),0)</f>
        <v>0</v>
      </c>
      <c r="O65" s="115">
        <f>IF($C$4="Attiecināmās izmaksas",IF('2a+c+n'!$Q65="A",'2a+c+n'!O65,0),0)</f>
        <v>0</v>
      </c>
      <c r="P65" s="116">
        <f>IF($C$4="Attiecināmās izmaksas",IF('2a+c+n'!$Q65="A",'2a+c+n'!P65,0),0)</f>
        <v>0</v>
      </c>
    </row>
    <row r="66" spans="1:16" ht="22.5" x14ac:dyDescent="0.2">
      <c r="A66" s="51">
        <f>IF(P66=0,0,IF(COUNTBLANK(P66)=1,0,COUNTA($P$14:P66)))</f>
        <v>0</v>
      </c>
      <c r="B66" s="24">
        <f>IF($C$4="Attiecināmās izmaksas",IF('2a+c+n'!$Q66="A",'2a+c+n'!B66,0),0)</f>
        <v>0</v>
      </c>
      <c r="C66" s="24" t="str">
        <f>IF($C$4="Attiecināmās izmaksas",IF('2a+c+n'!$Q66="A",'2a+c+n'!C66,0),0)</f>
        <v xml:space="preserve">Radiatoru vietas uzlabošana (špaktelēšana, krāsošana) </v>
      </c>
      <c r="D66" s="24" t="str">
        <f>IF($C$4="Attiecināmās izmaksas",IF('2a+c+n'!$Q66="A",'2a+c+n'!D66,0),0)</f>
        <v>kompl.</v>
      </c>
      <c r="E66" s="46"/>
      <c r="F66" s="65"/>
      <c r="G66" s="115"/>
      <c r="H66" s="115">
        <f>IF($C$4="Attiecināmās izmaksas",IF('2a+c+n'!$Q66="A",'2a+c+n'!H66,0),0)</f>
        <v>0</v>
      </c>
      <c r="I66" s="115"/>
      <c r="J66" s="115"/>
      <c r="K66" s="116">
        <f>IF($C$4="Attiecināmās izmaksas",IF('2a+c+n'!$Q66="A",'2a+c+n'!K66,0),0)</f>
        <v>0</v>
      </c>
      <c r="L66" s="65">
        <f>IF($C$4="Attiecināmās izmaksas",IF('2a+c+n'!$Q66="A",'2a+c+n'!L66,0),0)</f>
        <v>0</v>
      </c>
      <c r="M66" s="115">
        <f>IF($C$4="Attiecināmās izmaksas",IF('2a+c+n'!$Q66="A",'2a+c+n'!M66,0),0)</f>
        <v>0</v>
      </c>
      <c r="N66" s="115">
        <f>IF($C$4="Attiecināmās izmaksas",IF('2a+c+n'!$Q66="A",'2a+c+n'!N66,0),0)</f>
        <v>0</v>
      </c>
      <c r="O66" s="115">
        <f>IF($C$4="Attiecināmās izmaksas",IF('2a+c+n'!$Q66="A",'2a+c+n'!O66,0),0)</f>
        <v>0</v>
      </c>
      <c r="P66" s="116">
        <f>IF($C$4="Attiecināmās izmaksas",IF('2a+c+n'!$Q66="A",'2a+c+n'!P66,0),0)</f>
        <v>0</v>
      </c>
    </row>
    <row r="67" spans="1:16" x14ac:dyDescent="0.2">
      <c r="A67" s="51">
        <f>IF(P67=0,0,IF(COUNTBLANK(P67)=1,0,COUNTA($P$14:P67)))</f>
        <v>0</v>
      </c>
      <c r="B67" s="24">
        <f>IF($C$4="Attiecināmās izmaksas",IF('2a+c+n'!$Q67="A",'2a+c+n'!B67,0),0)</f>
        <v>0</v>
      </c>
      <c r="C67" s="24" t="str">
        <f>IF($C$4="Attiecināmās izmaksas",IF('2a+c+n'!$Q67="A",'2a+c+n'!C67,0),0)</f>
        <v>Individuālais siltuma sadalītājs (alokātors)</v>
      </c>
      <c r="D67" s="24" t="str">
        <f>IF($C$4="Attiecināmās izmaksas",IF('2a+c+n'!$Q67="A",'2a+c+n'!D67,0),0)</f>
        <v>kompl.</v>
      </c>
      <c r="E67" s="46"/>
      <c r="F67" s="65"/>
      <c r="G67" s="115"/>
      <c r="H67" s="115">
        <f>IF($C$4="Attiecināmās izmaksas",IF('2a+c+n'!$Q67="A",'2a+c+n'!H67,0),0)</f>
        <v>0</v>
      </c>
      <c r="I67" s="115"/>
      <c r="J67" s="115"/>
      <c r="K67" s="116">
        <f>IF($C$4="Attiecināmās izmaksas",IF('2a+c+n'!$Q67="A",'2a+c+n'!K67,0),0)</f>
        <v>0</v>
      </c>
      <c r="L67" s="65">
        <f>IF($C$4="Attiecināmās izmaksas",IF('2a+c+n'!$Q67="A",'2a+c+n'!L67,0),0)</f>
        <v>0</v>
      </c>
      <c r="M67" s="115">
        <f>IF($C$4="Attiecināmās izmaksas",IF('2a+c+n'!$Q67="A",'2a+c+n'!M67,0),0)</f>
        <v>0</v>
      </c>
      <c r="N67" s="115">
        <f>IF($C$4="Attiecināmās izmaksas",IF('2a+c+n'!$Q67="A",'2a+c+n'!N67,0),0)</f>
        <v>0</v>
      </c>
      <c r="O67" s="115">
        <f>IF($C$4="Attiecināmās izmaksas",IF('2a+c+n'!$Q67="A",'2a+c+n'!O67,0),0)</f>
        <v>0</v>
      </c>
      <c r="P67" s="116">
        <f>IF($C$4="Attiecināmās izmaksas",IF('2a+c+n'!$Q67="A",'2a+c+n'!P67,0),0)</f>
        <v>0</v>
      </c>
    </row>
    <row r="68" spans="1:16" x14ac:dyDescent="0.2">
      <c r="A68" s="51">
        <f>IF(P68=0,0,IF(COUNTBLANK(P68)=1,0,COUNTA($P$14:P68)))</f>
        <v>0</v>
      </c>
      <c r="B68" s="24">
        <f>IF($C$4="Attiecināmās izmaksas",IF('2a+c+n'!$Q68="A",'2a+c+n'!B68,0),0)</f>
        <v>0</v>
      </c>
      <c r="C68" s="24" t="str">
        <f>IF($C$4="Attiecināmās izmaksas",IF('2a+c+n'!$Q68="A",'2a+c+n'!C68,0),0)</f>
        <v>Siltuma sadalītāja datu savācējs</v>
      </c>
      <c r="D68" s="24" t="str">
        <f>IF($C$4="Attiecināmās izmaksas",IF('2a+c+n'!$Q68="A",'2a+c+n'!D68,0),0)</f>
        <v>kompl.</v>
      </c>
      <c r="E68" s="46"/>
      <c r="F68" s="65"/>
      <c r="G68" s="115"/>
      <c r="H68" s="115">
        <f>IF($C$4="Attiecināmās izmaksas",IF('2a+c+n'!$Q68="A",'2a+c+n'!H68,0),0)</f>
        <v>0</v>
      </c>
      <c r="I68" s="115"/>
      <c r="J68" s="115"/>
      <c r="K68" s="116">
        <f>IF($C$4="Attiecināmās izmaksas",IF('2a+c+n'!$Q68="A",'2a+c+n'!K68,0),0)</f>
        <v>0</v>
      </c>
      <c r="L68" s="65">
        <f>IF($C$4="Attiecināmās izmaksas",IF('2a+c+n'!$Q68="A",'2a+c+n'!L68,0),0)</f>
        <v>0</v>
      </c>
      <c r="M68" s="115">
        <f>IF($C$4="Attiecināmās izmaksas",IF('2a+c+n'!$Q68="A",'2a+c+n'!M68,0),0)</f>
        <v>0</v>
      </c>
      <c r="N68" s="115">
        <f>IF($C$4="Attiecināmās izmaksas",IF('2a+c+n'!$Q68="A",'2a+c+n'!N68,0),0)</f>
        <v>0</v>
      </c>
      <c r="O68" s="115">
        <f>IF($C$4="Attiecināmās izmaksas",IF('2a+c+n'!$Q68="A",'2a+c+n'!O68,0),0)</f>
        <v>0</v>
      </c>
      <c r="P68" s="116">
        <f>IF($C$4="Attiecināmās izmaksas",IF('2a+c+n'!$Q68="A",'2a+c+n'!P68,0),0)</f>
        <v>0</v>
      </c>
    </row>
    <row r="69" spans="1:16" ht="22.5" x14ac:dyDescent="0.2">
      <c r="A69" s="51">
        <f>IF(P69=0,0,IF(COUNTBLANK(P69)=1,0,COUNTA($P$14:P69)))</f>
        <v>0</v>
      </c>
      <c r="B69" s="24">
        <f>IF($C$4="Attiecināmās izmaksas",IF('2a+c+n'!$Q69="A",'2a+c+n'!B69,0),0)</f>
        <v>0</v>
      </c>
      <c r="C69" s="24" t="str">
        <f>IF($C$4="Attiecināmās izmaksas",IF('2a+c+n'!$Q69="A",'2a+c+n'!C69,0),0)</f>
        <v xml:space="preserve">Pārsgumu šķērsošanas vietas uzlabošana (špaktelēšana, krāsošana) </v>
      </c>
      <c r="D69" s="24" t="str">
        <f>IF($C$4="Attiecināmās izmaksas",IF('2a+c+n'!$Q69="A",'2a+c+n'!D69,0),0)</f>
        <v>gab.</v>
      </c>
      <c r="E69" s="46"/>
      <c r="F69" s="65"/>
      <c r="G69" s="115"/>
      <c r="H69" s="115">
        <f>IF($C$4="Attiecināmās izmaksas",IF('2a+c+n'!$Q69="A",'2a+c+n'!H69,0),0)</f>
        <v>0</v>
      </c>
      <c r="I69" s="115"/>
      <c r="J69" s="115"/>
      <c r="K69" s="116">
        <f>IF($C$4="Attiecināmās izmaksas",IF('2a+c+n'!$Q69="A",'2a+c+n'!K69,0),0)</f>
        <v>0</v>
      </c>
      <c r="L69" s="65">
        <f>IF($C$4="Attiecināmās izmaksas",IF('2a+c+n'!$Q69="A",'2a+c+n'!L69,0),0)</f>
        <v>0</v>
      </c>
      <c r="M69" s="115">
        <f>IF($C$4="Attiecināmās izmaksas",IF('2a+c+n'!$Q69="A",'2a+c+n'!M69,0),0)</f>
        <v>0</v>
      </c>
      <c r="N69" s="115">
        <f>IF($C$4="Attiecināmās izmaksas",IF('2a+c+n'!$Q69="A",'2a+c+n'!N69,0),0)</f>
        <v>0</v>
      </c>
      <c r="O69" s="115">
        <f>IF($C$4="Attiecināmās izmaksas",IF('2a+c+n'!$Q69="A",'2a+c+n'!O69,0),0)</f>
        <v>0</v>
      </c>
      <c r="P69" s="116">
        <f>IF($C$4="Attiecināmās izmaksas",IF('2a+c+n'!$Q69="A",'2a+c+n'!P69,0),0)</f>
        <v>0</v>
      </c>
    </row>
    <row r="70" spans="1:16" ht="22.5" x14ac:dyDescent="0.2">
      <c r="A70" s="51">
        <f>IF(P70=0,0,IF(COUNTBLANK(P70)=1,0,COUNTA($P$14:P70)))</f>
        <v>0</v>
      </c>
      <c r="B70" s="24">
        <f>IF($C$4="Attiecināmās izmaksas",IF('2a+c+n'!$Q70="A",'2a+c+n'!B70,0),0)</f>
        <v>0</v>
      </c>
      <c r="C70" s="24" t="str">
        <f>IF($C$4="Attiecināmās izmaksas",IF('2a+c+n'!$Q70="A",'2a+c+n'!C70,0),0)</f>
        <v>Pārsgumu šķērsošanas vietas uzlabošanaugunsdrošības pildījums</v>
      </c>
      <c r="D70" s="24" t="str">
        <f>IF($C$4="Attiecināmās izmaksas",IF('2a+c+n'!$Q70="A",'2a+c+n'!D70,0),0)</f>
        <v>kmpl</v>
      </c>
      <c r="E70" s="46"/>
      <c r="F70" s="65"/>
      <c r="G70" s="115"/>
      <c r="H70" s="115">
        <f>IF($C$4="Attiecināmās izmaksas",IF('2a+c+n'!$Q70="A",'2a+c+n'!H70,0),0)</f>
        <v>0</v>
      </c>
      <c r="I70" s="115"/>
      <c r="J70" s="115"/>
      <c r="K70" s="116">
        <f>IF($C$4="Attiecināmās izmaksas",IF('2a+c+n'!$Q70="A",'2a+c+n'!K70,0),0)</f>
        <v>0</v>
      </c>
      <c r="L70" s="65">
        <f>IF($C$4="Attiecināmās izmaksas",IF('2a+c+n'!$Q70="A",'2a+c+n'!L70,0),0)</f>
        <v>0</v>
      </c>
      <c r="M70" s="115">
        <f>IF($C$4="Attiecināmās izmaksas",IF('2a+c+n'!$Q70="A",'2a+c+n'!M70,0),0)</f>
        <v>0</v>
      </c>
      <c r="N70" s="115">
        <f>IF($C$4="Attiecināmās izmaksas",IF('2a+c+n'!$Q70="A",'2a+c+n'!N70,0),0)</f>
        <v>0</v>
      </c>
      <c r="O70" s="115">
        <f>IF($C$4="Attiecināmās izmaksas",IF('2a+c+n'!$Q70="A",'2a+c+n'!O70,0),0)</f>
        <v>0</v>
      </c>
      <c r="P70" s="116">
        <f>IF($C$4="Attiecināmās izmaksas",IF('2a+c+n'!$Q70="A",'2a+c+n'!P70,0),0)</f>
        <v>0</v>
      </c>
    </row>
    <row r="71" spans="1:16" x14ac:dyDescent="0.2">
      <c r="A71" s="51">
        <f>IF(P71=0,0,IF(COUNTBLANK(P71)=1,0,COUNTA($P$14:P71)))</f>
        <v>0</v>
      </c>
      <c r="B71" s="24">
        <f>IF($C$4="Attiecināmās izmaksas",IF('2a+c+n'!$Q71="A",'2a+c+n'!B71,0),0)</f>
        <v>0</v>
      </c>
      <c r="C71" s="24" t="str">
        <f>IF($C$4="Attiecināmās izmaksas",IF('2a+c+n'!$Q71="A",'2a+c+n'!C71,0),0)</f>
        <v>Apkures sistēmas palaišanu un ieregulēšanu</v>
      </c>
      <c r="D71" s="24" t="str">
        <f>IF($C$4="Attiecināmās izmaksas",IF('2a+c+n'!$Q71="A",'2a+c+n'!D71,0),0)</f>
        <v>objekts</v>
      </c>
      <c r="E71" s="46"/>
      <c r="F71" s="65"/>
      <c r="G71" s="115"/>
      <c r="H71" s="115">
        <f>IF($C$4="Attiecināmās izmaksas",IF('2a+c+n'!$Q71="A",'2a+c+n'!H71,0),0)</f>
        <v>0</v>
      </c>
      <c r="I71" s="115"/>
      <c r="J71" s="115"/>
      <c r="K71" s="116">
        <f>IF($C$4="Attiecināmās izmaksas",IF('2a+c+n'!$Q71="A",'2a+c+n'!K71,0),0)</f>
        <v>0</v>
      </c>
      <c r="L71" s="65">
        <f>IF($C$4="Attiecināmās izmaksas",IF('2a+c+n'!$Q71="A",'2a+c+n'!L71,0),0)</f>
        <v>0</v>
      </c>
      <c r="M71" s="115">
        <f>IF($C$4="Attiecināmās izmaksas",IF('2a+c+n'!$Q71="A",'2a+c+n'!M71,0),0)</f>
        <v>0</v>
      </c>
      <c r="N71" s="115">
        <f>IF($C$4="Attiecināmās izmaksas",IF('2a+c+n'!$Q71="A",'2a+c+n'!N71,0),0)</f>
        <v>0</v>
      </c>
      <c r="O71" s="115">
        <f>IF($C$4="Attiecināmās izmaksas",IF('2a+c+n'!$Q71="A",'2a+c+n'!O71,0),0)</f>
        <v>0</v>
      </c>
      <c r="P71" s="116">
        <f>IF($C$4="Attiecināmās izmaksas",IF('2a+c+n'!$Q71="A",'2a+c+n'!P71,0),0)</f>
        <v>0</v>
      </c>
    </row>
    <row r="72" spans="1:16" x14ac:dyDescent="0.2">
      <c r="A72" s="51">
        <f>IF(P72=0,0,IF(COUNTBLANK(P72)=1,0,COUNTA($P$14:P72)))</f>
        <v>0</v>
      </c>
      <c r="B72" s="24">
        <f>IF($C$4="Attiecināmās izmaksas",IF('2a+c+n'!$Q72="A",'2a+c+n'!B72,0),0)</f>
        <v>0</v>
      </c>
      <c r="C72" s="24" t="str">
        <f>IF($C$4="Attiecināmās izmaksas",IF('2a+c+n'!$Q72="A",'2a+c+n'!C72,0),0)</f>
        <v>Armatūras marķēšana</v>
      </c>
      <c r="D72" s="24" t="str">
        <f>IF($C$4="Attiecināmās izmaksas",IF('2a+c+n'!$Q72="A",'2a+c+n'!D72,0),0)</f>
        <v>objekts</v>
      </c>
      <c r="E72" s="46"/>
      <c r="F72" s="65"/>
      <c r="G72" s="115"/>
      <c r="H72" s="115">
        <f>IF($C$4="Attiecināmās izmaksas",IF('2a+c+n'!$Q72="A",'2a+c+n'!H72,0),0)</f>
        <v>0</v>
      </c>
      <c r="I72" s="115"/>
      <c r="J72" s="115"/>
      <c r="K72" s="116">
        <f>IF($C$4="Attiecināmās izmaksas",IF('2a+c+n'!$Q72="A",'2a+c+n'!K72,0),0)</f>
        <v>0</v>
      </c>
      <c r="L72" s="65">
        <f>IF($C$4="Attiecināmās izmaksas",IF('2a+c+n'!$Q72="A",'2a+c+n'!L72,0),0)</f>
        <v>0</v>
      </c>
      <c r="M72" s="115">
        <f>IF($C$4="Attiecināmās izmaksas",IF('2a+c+n'!$Q72="A",'2a+c+n'!M72,0),0)</f>
        <v>0</v>
      </c>
      <c r="N72" s="115">
        <f>IF($C$4="Attiecināmās izmaksas",IF('2a+c+n'!$Q72="A",'2a+c+n'!N72,0),0)</f>
        <v>0</v>
      </c>
      <c r="O72" s="115">
        <f>IF($C$4="Attiecināmās izmaksas",IF('2a+c+n'!$Q72="A",'2a+c+n'!O72,0),0)</f>
        <v>0</v>
      </c>
      <c r="P72" s="116">
        <f>IF($C$4="Attiecināmās izmaksas",IF('2a+c+n'!$Q72="A",'2a+c+n'!P72,0),0)</f>
        <v>0</v>
      </c>
    </row>
    <row r="73" spans="1:16" x14ac:dyDescent="0.2">
      <c r="A73" s="51">
        <f>IF(P73=0,0,IF(COUNTBLANK(P73)=1,0,COUNTA($P$14:P73)))</f>
        <v>0</v>
      </c>
      <c r="B73" s="24">
        <f>IF($C$4="Attiecināmās izmaksas",IF('2a+c+n'!$Q73="A",'2a+c+n'!B73,0),0)</f>
        <v>0</v>
      </c>
      <c r="C73" s="24" t="str">
        <f>IF($C$4="Attiecināmās izmaksas",IF('2a+c+n'!$Q73="A",'2a+c+n'!C73,0),0)</f>
        <v>Pieslēgums SM</v>
      </c>
      <c r="D73" s="24" t="str">
        <f>IF($C$4="Attiecināmās izmaksas",IF('2a+c+n'!$Q73="A",'2a+c+n'!D73,0),0)</f>
        <v>objekts</v>
      </c>
      <c r="E73" s="46"/>
      <c r="F73" s="65"/>
      <c r="G73" s="115"/>
      <c r="H73" s="115">
        <f>IF($C$4="Attiecināmās izmaksas",IF('2a+c+n'!$Q73="A",'2a+c+n'!H73,0),0)</f>
        <v>0</v>
      </c>
      <c r="I73" s="115"/>
      <c r="J73" s="115"/>
      <c r="K73" s="116">
        <f>IF($C$4="Attiecināmās izmaksas",IF('2a+c+n'!$Q73="A",'2a+c+n'!K73,0),0)</f>
        <v>0</v>
      </c>
      <c r="L73" s="65">
        <f>IF($C$4="Attiecināmās izmaksas",IF('2a+c+n'!$Q73="A",'2a+c+n'!L73,0),0)</f>
        <v>0</v>
      </c>
      <c r="M73" s="115">
        <f>IF($C$4="Attiecināmās izmaksas",IF('2a+c+n'!$Q73="A",'2a+c+n'!M73,0),0)</f>
        <v>0</v>
      </c>
      <c r="N73" s="115">
        <f>IF($C$4="Attiecināmās izmaksas",IF('2a+c+n'!$Q73="A",'2a+c+n'!N73,0),0)</f>
        <v>0</v>
      </c>
      <c r="O73" s="115">
        <f>IF($C$4="Attiecināmās izmaksas",IF('2a+c+n'!$Q73="A",'2a+c+n'!O73,0),0)</f>
        <v>0</v>
      </c>
      <c r="P73" s="116">
        <f>IF($C$4="Attiecināmās izmaksas",IF('2a+c+n'!$Q73="A",'2a+c+n'!P73,0),0)</f>
        <v>0</v>
      </c>
    </row>
    <row r="74" spans="1:16" ht="22.5" x14ac:dyDescent="0.2">
      <c r="A74" s="51">
        <f>IF(P74=0,0,IF(COUNTBLANK(P74)=1,0,COUNTA($P$14:P74)))</f>
        <v>0</v>
      </c>
      <c r="B74" s="24">
        <f>IF($C$4="Attiecināmās izmaksas",IF('2a+c+n'!$Q74="A",'2a+c+n'!B74,0),0)</f>
        <v>0</v>
      </c>
      <c r="C74" s="24" t="str">
        <f>IF($C$4="Attiecināmās izmaksas",IF('2a+c+n'!$Q74="A",'2a+c+n'!C74,0),0)</f>
        <v>Apkures sistēmas cirkulācijas sūknis Yonos PICO1.0 25/1-8-130</v>
      </c>
      <c r="D74" s="24" t="str">
        <f>IF($C$4="Attiecināmās izmaksas",IF('2a+c+n'!$Q74="A",'2a+c+n'!D74,0),0)</f>
        <v>kompl.</v>
      </c>
      <c r="E74" s="46"/>
      <c r="F74" s="65"/>
      <c r="G74" s="115"/>
      <c r="H74" s="115">
        <f>IF($C$4="Attiecināmās izmaksas",IF('2a+c+n'!$Q74="A",'2a+c+n'!H74,0),0)</f>
        <v>0</v>
      </c>
      <c r="I74" s="115"/>
      <c r="J74" s="115"/>
      <c r="K74" s="116">
        <f>IF($C$4="Attiecināmās izmaksas",IF('2a+c+n'!$Q74="A",'2a+c+n'!K74,0),0)</f>
        <v>0</v>
      </c>
      <c r="L74" s="65">
        <f>IF($C$4="Attiecināmās izmaksas",IF('2a+c+n'!$Q74="A",'2a+c+n'!L74,0),0)</f>
        <v>0</v>
      </c>
      <c r="M74" s="115">
        <f>IF($C$4="Attiecināmās izmaksas",IF('2a+c+n'!$Q74="A",'2a+c+n'!M74,0),0)</f>
        <v>0</v>
      </c>
      <c r="N74" s="115">
        <f>IF($C$4="Attiecināmās izmaksas",IF('2a+c+n'!$Q74="A",'2a+c+n'!N74,0),0)</f>
        <v>0</v>
      </c>
      <c r="O74" s="115">
        <f>IF($C$4="Attiecināmās izmaksas",IF('2a+c+n'!$Q74="A",'2a+c+n'!O74,0),0)</f>
        <v>0</v>
      </c>
      <c r="P74" s="116">
        <f>IF($C$4="Attiecināmās izmaksas",IF('2a+c+n'!$Q74="A",'2a+c+n'!P74,0),0)</f>
        <v>0</v>
      </c>
    </row>
    <row r="75" spans="1:16" x14ac:dyDescent="0.2">
      <c r="A75" s="51">
        <f>IF(P75=0,0,IF(COUNTBLANK(P75)=1,0,COUNTA($P$14:P75)))</f>
        <v>0</v>
      </c>
      <c r="B75" s="24">
        <f>IF($C$4="Attiecināmās izmaksas",IF('2a+c+n'!$Q75="A",'2a+c+n'!B75,0),0)</f>
        <v>0</v>
      </c>
      <c r="C75" s="24" t="str">
        <f>IF($C$4="Attiecināmās izmaksas",IF('2a+c+n'!$Q75="A",'2a+c+n'!C75,0),0)</f>
        <v>Apkures siltummainis 39,13kW</v>
      </c>
      <c r="D75" s="24" t="str">
        <f>IF($C$4="Attiecināmās izmaksas",IF('2a+c+n'!$Q75="A",'2a+c+n'!D75,0),0)</f>
        <v>kompl.</v>
      </c>
      <c r="E75" s="46"/>
      <c r="F75" s="65"/>
      <c r="G75" s="115"/>
      <c r="H75" s="115">
        <f>IF($C$4="Attiecināmās izmaksas",IF('2a+c+n'!$Q75="A",'2a+c+n'!H75,0),0)</f>
        <v>0</v>
      </c>
      <c r="I75" s="115"/>
      <c r="J75" s="115"/>
      <c r="K75" s="116">
        <f>IF($C$4="Attiecināmās izmaksas",IF('2a+c+n'!$Q75="A",'2a+c+n'!K75,0),0)</f>
        <v>0</v>
      </c>
      <c r="L75" s="65">
        <f>IF($C$4="Attiecināmās izmaksas",IF('2a+c+n'!$Q75="A",'2a+c+n'!L75,0),0)</f>
        <v>0</v>
      </c>
      <c r="M75" s="115">
        <f>IF($C$4="Attiecināmās izmaksas",IF('2a+c+n'!$Q75="A",'2a+c+n'!M75,0),0)</f>
        <v>0</v>
      </c>
      <c r="N75" s="115">
        <f>IF($C$4="Attiecināmās izmaksas",IF('2a+c+n'!$Q75="A",'2a+c+n'!N75,0),0)</f>
        <v>0</v>
      </c>
      <c r="O75" s="115">
        <f>IF($C$4="Attiecināmās izmaksas",IF('2a+c+n'!$Q75="A",'2a+c+n'!O75,0),0)</f>
        <v>0</v>
      </c>
      <c r="P75" s="116">
        <f>IF($C$4="Attiecināmās izmaksas",IF('2a+c+n'!$Q75="A",'2a+c+n'!P75,0),0)</f>
        <v>0</v>
      </c>
    </row>
    <row r="76" spans="1:16" ht="12" customHeight="1" thickBot="1" x14ac:dyDescent="0.25">
      <c r="A76" s="207" t="s">
        <v>62</v>
      </c>
      <c r="B76" s="208"/>
      <c r="C76" s="208"/>
      <c r="D76" s="208"/>
      <c r="E76" s="208"/>
      <c r="F76" s="208"/>
      <c r="G76" s="208"/>
      <c r="H76" s="208"/>
      <c r="I76" s="208"/>
      <c r="J76" s="208"/>
      <c r="K76" s="209"/>
      <c r="L76" s="126">
        <f>SUM(L14:L75)</f>
        <v>0</v>
      </c>
      <c r="M76" s="127">
        <f>SUM(M14:M75)</f>
        <v>0</v>
      </c>
      <c r="N76" s="127">
        <f>SUM(N14:N75)</f>
        <v>0</v>
      </c>
      <c r="O76" s="127">
        <f>SUM(O14:O75)</f>
        <v>0</v>
      </c>
      <c r="P76" s="128">
        <f>SUM(P14:P75)</f>
        <v>0</v>
      </c>
    </row>
    <row r="77" spans="1:16" x14ac:dyDescent="0.2">
      <c r="A77" s="16"/>
      <c r="B77" s="16"/>
      <c r="C77" s="16"/>
      <c r="D77" s="16"/>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1" t="s">
        <v>14</v>
      </c>
      <c r="B79" s="16"/>
      <c r="C79" s="210">
        <f>'Kops n'!C28:H28</f>
        <v>0</v>
      </c>
      <c r="D79" s="210"/>
      <c r="E79" s="210"/>
      <c r="F79" s="210"/>
      <c r="G79" s="210"/>
      <c r="H79" s="210"/>
      <c r="I79" s="16"/>
      <c r="J79" s="16"/>
      <c r="K79" s="16"/>
      <c r="L79" s="16"/>
      <c r="M79" s="16"/>
      <c r="N79" s="16"/>
      <c r="O79" s="16"/>
      <c r="P79" s="16"/>
    </row>
    <row r="80" spans="1:16" x14ac:dyDescent="0.2">
      <c r="A80" s="16"/>
      <c r="B80" s="16"/>
      <c r="C80" s="136" t="s">
        <v>15</v>
      </c>
      <c r="D80" s="136"/>
      <c r="E80" s="136"/>
      <c r="F80" s="136"/>
      <c r="G80" s="136"/>
      <c r="H80" s="136"/>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55" t="str">
        <f>'Kops n'!A31:D31</f>
        <v>Tāme sastādīta 202_. gada _.________</v>
      </c>
      <c r="B82" s="156"/>
      <c r="C82" s="156"/>
      <c r="D82" s="156"/>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1" t="s">
        <v>41</v>
      </c>
      <c r="B84" s="16"/>
      <c r="C84" s="210">
        <f>'Kops n'!C33:H33</f>
        <v>0</v>
      </c>
      <c r="D84" s="210"/>
      <c r="E84" s="210"/>
      <c r="F84" s="210"/>
      <c r="G84" s="210"/>
      <c r="H84" s="210"/>
      <c r="I84" s="16"/>
      <c r="J84" s="16"/>
      <c r="K84" s="16"/>
      <c r="L84" s="16"/>
      <c r="M84" s="16"/>
      <c r="N84" s="16"/>
      <c r="O84" s="16"/>
      <c r="P84" s="16"/>
    </row>
    <row r="85" spans="1:16" x14ac:dyDescent="0.2">
      <c r="A85" s="16"/>
      <c r="B85" s="16"/>
      <c r="C85" s="136" t="s">
        <v>15</v>
      </c>
      <c r="D85" s="136"/>
      <c r="E85" s="136"/>
      <c r="F85" s="136"/>
      <c r="G85" s="136"/>
      <c r="H85" s="136"/>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row r="87" spans="1:16" x14ac:dyDescent="0.2">
      <c r="A87" s="78" t="s">
        <v>16</v>
      </c>
      <c r="B87" s="42"/>
      <c r="C87" s="83">
        <f>'Kops n'!C36</f>
        <v>0</v>
      </c>
      <c r="D87" s="42"/>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sheetData>
  <mergeCells count="23">
    <mergeCell ref="C2:I2"/>
    <mergeCell ref="C3:I3"/>
    <mergeCell ref="C4:I4"/>
    <mergeCell ref="D5:L5"/>
    <mergeCell ref="D6:L6"/>
    <mergeCell ref="D8:L8"/>
    <mergeCell ref="A9:F9"/>
    <mergeCell ref="J9:M9"/>
    <mergeCell ref="N9:O9"/>
    <mergeCell ref="D7:L7"/>
    <mergeCell ref="C85:H85"/>
    <mergeCell ref="L12:P12"/>
    <mergeCell ref="A76:K76"/>
    <mergeCell ref="C79:H79"/>
    <mergeCell ref="C80:H80"/>
    <mergeCell ref="A82:D82"/>
    <mergeCell ref="C84:H84"/>
    <mergeCell ref="A12:A13"/>
    <mergeCell ref="B12:B13"/>
    <mergeCell ref="C12:C13"/>
    <mergeCell ref="D12:D13"/>
    <mergeCell ref="E12:E13"/>
    <mergeCell ref="F12:K12"/>
  </mergeCells>
  <conditionalFormatting sqref="A76:K76">
    <cfRule type="containsText" dxfId="60" priority="4" operator="containsText" text="Tiešās izmaksas kopā, t. sk. darba devēja sociālais nodoklis __.__% ">
      <formula>NOT(ISERROR(SEARCH("Tiešās izmaksas kopā, t. sk. darba devēja sociālais nodoklis __.__% ",A76)))</formula>
    </cfRule>
  </conditionalFormatting>
  <conditionalFormatting sqref="A14:P75">
    <cfRule type="cellIs" dxfId="59" priority="2" operator="equal">
      <formula>0</formula>
    </cfRule>
  </conditionalFormatting>
  <conditionalFormatting sqref="C2:I2 D5:L8 N9:O9 L76:P76 C79:H79 C84:H84 C87">
    <cfRule type="cellIs" dxfId="58"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F4D50-16C0-4C40-96A9-2C23329D44F3}">
  <sheetPr>
    <tabColor rgb="FFFFC000"/>
  </sheetPr>
  <dimension ref="A1:P88"/>
  <sheetViews>
    <sheetView topLeftCell="A51" workbookViewId="0">
      <selection activeCell="A76" sqref="A7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'2a+c+n'!D1</f>
        <v>2</v>
      </c>
      <c r="E1" s="22"/>
      <c r="F1" s="22"/>
      <c r="G1" s="22"/>
      <c r="H1" s="22"/>
      <c r="I1" s="22"/>
      <c r="J1" s="22"/>
      <c r="N1" s="26"/>
      <c r="O1" s="27"/>
      <c r="P1" s="28"/>
    </row>
    <row r="2" spans="1:16" x14ac:dyDescent="0.2">
      <c r="A2" s="29"/>
      <c r="B2" s="29"/>
      <c r="C2" s="222" t="str">
        <f>'2a+c+n'!C2:I2</f>
        <v>APKURE</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18</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'2a+c+n'!A9</f>
        <v>Tāme sastādīta  2023. gada tirgus cenās, pamatojoties uz AVK-A daļas rasējumiem</v>
      </c>
      <c r="B9" s="219"/>
      <c r="C9" s="219"/>
      <c r="D9" s="219"/>
      <c r="E9" s="219"/>
      <c r="F9" s="219"/>
      <c r="G9" s="31"/>
      <c r="H9" s="31"/>
      <c r="I9" s="31"/>
      <c r="J9" s="220" t="s">
        <v>45</v>
      </c>
      <c r="K9" s="220"/>
      <c r="L9" s="220"/>
      <c r="M9" s="220"/>
      <c r="N9" s="221">
        <f>P76</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2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IF($C$4="citu pasākumu izmaksas",IF('2a+c+n'!$Q14="C",'2a+c+n'!B14,0))</f>
        <v>0</v>
      </c>
      <c r="C14" s="23">
        <f>IF($C$4="citu pasākumu izmaksas",IF('2a+c+n'!$Q14="C",'2a+c+n'!C14,0))</f>
        <v>0</v>
      </c>
      <c r="D14" s="23">
        <f>IF($C$4="citu pasākumu izmaksas",IF('2a+c+n'!$Q14="C",'2a+c+n'!D14,0))</f>
        <v>0</v>
      </c>
      <c r="E14" s="45"/>
      <c r="F14" s="63"/>
      <c r="G14" s="113"/>
      <c r="H14" s="113">
        <f>IF($C$4="citu pasākumu izmaksas",IF('2a+c+n'!$Q14="C",'2a+c+n'!H14,0))</f>
        <v>0</v>
      </c>
      <c r="I14" s="113"/>
      <c r="J14" s="113"/>
      <c r="K14" s="114">
        <f>IF($C$4="citu pasākumu izmaksas",IF('2a+c+n'!$Q14="C",'2a+c+n'!K14,0))</f>
        <v>0</v>
      </c>
      <c r="L14" s="81">
        <f>IF($C$4="citu pasākumu izmaksas",IF('2a+c+n'!$Q14="C",'2a+c+n'!L14,0))</f>
        <v>0</v>
      </c>
      <c r="M14" s="113">
        <f>IF($C$4="citu pasākumu izmaksas",IF('2a+c+n'!$Q14="C",'2a+c+n'!M14,0))</f>
        <v>0</v>
      </c>
      <c r="N14" s="113">
        <f>IF($C$4="citu pasākumu izmaksas",IF('2a+c+n'!$Q14="C",'2a+c+n'!N14,0))</f>
        <v>0</v>
      </c>
      <c r="O14" s="113">
        <f>IF($C$4="citu pasākumu izmaksas",IF('2a+c+n'!$Q14="C",'2a+c+n'!O14,0))</f>
        <v>0</v>
      </c>
      <c r="P14" s="114">
        <f>IF($C$4="citu pasākumu izmaksas",IF('2a+c+n'!$Q14="C",'2a+c+n'!P14,0))</f>
        <v>0</v>
      </c>
    </row>
    <row r="15" spans="1:16" x14ac:dyDescent="0.2">
      <c r="A15" s="51">
        <f>IF(P15=0,0,IF(COUNTBLANK(P15)=1,0,COUNTA($P$14:P15)))</f>
        <v>0</v>
      </c>
      <c r="B15" s="24">
        <f>IF($C$4="citu pasākumu izmaksas",IF('2a+c+n'!$Q15="C",'2a+c+n'!B15,0))</f>
        <v>0</v>
      </c>
      <c r="C15" s="24">
        <f>IF($C$4="citu pasākumu izmaksas",IF('2a+c+n'!$Q15="C",'2a+c+n'!C15,0))</f>
        <v>0</v>
      </c>
      <c r="D15" s="24">
        <f>IF($C$4="citu pasākumu izmaksas",IF('2a+c+n'!$Q15="C",'2a+c+n'!D15,0))</f>
        <v>0</v>
      </c>
      <c r="E15" s="46"/>
      <c r="F15" s="65"/>
      <c r="G15" s="115"/>
      <c r="H15" s="115">
        <f>IF($C$4="citu pasākumu izmaksas",IF('2a+c+n'!$Q15="C",'2a+c+n'!H15,0))</f>
        <v>0</v>
      </c>
      <c r="I15" s="115"/>
      <c r="J15" s="115"/>
      <c r="K15" s="116">
        <f>IF($C$4="citu pasākumu izmaksas",IF('2a+c+n'!$Q15="C",'2a+c+n'!K15,0))</f>
        <v>0</v>
      </c>
      <c r="L15" s="82">
        <f>IF($C$4="citu pasākumu izmaksas",IF('2a+c+n'!$Q15="C",'2a+c+n'!L15,0))</f>
        <v>0</v>
      </c>
      <c r="M15" s="115">
        <f>IF($C$4="citu pasākumu izmaksas",IF('2a+c+n'!$Q15="C",'2a+c+n'!M15,0))</f>
        <v>0</v>
      </c>
      <c r="N15" s="115">
        <f>IF($C$4="citu pasākumu izmaksas",IF('2a+c+n'!$Q15="C",'2a+c+n'!N15,0))</f>
        <v>0</v>
      </c>
      <c r="O15" s="115">
        <f>IF($C$4="citu pasākumu izmaksas",IF('2a+c+n'!$Q15="C",'2a+c+n'!O15,0))</f>
        <v>0</v>
      </c>
      <c r="P15" s="116">
        <f>IF($C$4="citu pasākumu izmaksas",IF('2a+c+n'!$Q15="C",'2a+c+n'!P15,0))</f>
        <v>0</v>
      </c>
    </row>
    <row r="16" spans="1:16" x14ac:dyDescent="0.2">
      <c r="A16" s="51">
        <f>IF(P16=0,0,IF(COUNTBLANK(P16)=1,0,COUNTA($P$14:P16)))</f>
        <v>0</v>
      </c>
      <c r="B16" s="24">
        <f>IF($C$4="citu pasākumu izmaksas",IF('2a+c+n'!$Q16="C",'2a+c+n'!B16,0))</f>
        <v>0</v>
      </c>
      <c r="C16" s="24">
        <f>IF($C$4="citu pasākumu izmaksas",IF('2a+c+n'!$Q16="C",'2a+c+n'!C16,0))</f>
        <v>0</v>
      </c>
      <c r="D16" s="24">
        <f>IF($C$4="citu pasākumu izmaksas",IF('2a+c+n'!$Q16="C",'2a+c+n'!D16,0))</f>
        <v>0</v>
      </c>
      <c r="E16" s="46"/>
      <c r="F16" s="65"/>
      <c r="G16" s="115"/>
      <c r="H16" s="115">
        <f>IF($C$4="citu pasākumu izmaksas",IF('2a+c+n'!$Q16="C",'2a+c+n'!H16,0))</f>
        <v>0</v>
      </c>
      <c r="I16" s="115"/>
      <c r="J16" s="115"/>
      <c r="K16" s="116">
        <f>IF($C$4="citu pasākumu izmaksas",IF('2a+c+n'!$Q16="C",'2a+c+n'!K16,0))</f>
        <v>0</v>
      </c>
      <c r="L16" s="82">
        <f>IF($C$4="citu pasākumu izmaksas",IF('2a+c+n'!$Q16="C",'2a+c+n'!L16,0))</f>
        <v>0</v>
      </c>
      <c r="M16" s="115">
        <f>IF($C$4="citu pasākumu izmaksas",IF('2a+c+n'!$Q16="C",'2a+c+n'!M16,0))</f>
        <v>0</v>
      </c>
      <c r="N16" s="115">
        <f>IF($C$4="citu pasākumu izmaksas",IF('2a+c+n'!$Q16="C",'2a+c+n'!N16,0))</f>
        <v>0</v>
      </c>
      <c r="O16" s="115">
        <f>IF($C$4="citu pasākumu izmaksas",IF('2a+c+n'!$Q16="C",'2a+c+n'!O16,0))</f>
        <v>0</v>
      </c>
      <c r="P16" s="116">
        <f>IF($C$4="citu pasākumu izmaksas",IF('2a+c+n'!$Q16="C",'2a+c+n'!P16,0))</f>
        <v>0</v>
      </c>
    </row>
    <row r="17" spans="1:16" x14ac:dyDescent="0.2">
      <c r="A17" s="51">
        <f>IF(P17=0,0,IF(COUNTBLANK(P17)=1,0,COUNTA($P$14:P17)))</f>
        <v>0</v>
      </c>
      <c r="B17" s="24">
        <f>IF($C$4="citu pasākumu izmaksas",IF('2a+c+n'!$Q17="C",'2a+c+n'!B17,0))</f>
        <v>0</v>
      </c>
      <c r="C17" s="24">
        <f>IF($C$4="citu pasākumu izmaksas",IF('2a+c+n'!$Q17="C",'2a+c+n'!C17,0))</f>
        <v>0</v>
      </c>
      <c r="D17" s="24">
        <f>IF($C$4="citu pasākumu izmaksas",IF('2a+c+n'!$Q17="C",'2a+c+n'!D17,0))</f>
        <v>0</v>
      </c>
      <c r="E17" s="46"/>
      <c r="F17" s="65"/>
      <c r="G17" s="115"/>
      <c r="H17" s="115">
        <f>IF($C$4="citu pasākumu izmaksas",IF('2a+c+n'!$Q17="C",'2a+c+n'!H17,0))</f>
        <v>0</v>
      </c>
      <c r="I17" s="115"/>
      <c r="J17" s="115"/>
      <c r="K17" s="116">
        <f>IF($C$4="citu pasākumu izmaksas",IF('2a+c+n'!$Q17="C",'2a+c+n'!K17,0))</f>
        <v>0</v>
      </c>
      <c r="L17" s="82">
        <f>IF($C$4="citu pasākumu izmaksas",IF('2a+c+n'!$Q17="C",'2a+c+n'!L17,0))</f>
        <v>0</v>
      </c>
      <c r="M17" s="115">
        <f>IF($C$4="citu pasākumu izmaksas",IF('2a+c+n'!$Q17="C",'2a+c+n'!M17,0))</f>
        <v>0</v>
      </c>
      <c r="N17" s="115">
        <f>IF($C$4="citu pasākumu izmaksas",IF('2a+c+n'!$Q17="C",'2a+c+n'!N17,0))</f>
        <v>0</v>
      </c>
      <c r="O17" s="115">
        <f>IF($C$4="citu pasākumu izmaksas",IF('2a+c+n'!$Q17="C",'2a+c+n'!O17,0))</f>
        <v>0</v>
      </c>
      <c r="P17" s="116">
        <f>IF($C$4="citu pasākumu izmaksas",IF('2a+c+n'!$Q17="C",'2a+c+n'!P17,0))</f>
        <v>0</v>
      </c>
    </row>
    <row r="18" spans="1:16" x14ac:dyDescent="0.2">
      <c r="A18" s="51">
        <f>IF(P18=0,0,IF(COUNTBLANK(P18)=1,0,COUNTA($P$14:P18)))</f>
        <v>0</v>
      </c>
      <c r="B18" s="24">
        <f>IF($C$4="citu pasākumu izmaksas",IF('2a+c+n'!$Q18="C",'2a+c+n'!B18,0))</f>
        <v>0</v>
      </c>
      <c r="C18" s="24">
        <f>IF($C$4="citu pasākumu izmaksas",IF('2a+c+n'!$Q18="C",'2a+c+n'!C18,0))</f>
        <v>0</v>
      </c>
      <c r="D18" s="24">
        <f>IF($C$4="citu pasākumu izmaksas",IF('2a+c+n'!$Q18="C",'2a+c+n'!D18,0))</f>
        <v>0</v>
      </c>
      <c r="E18" s="46"/>
      <c r="F18" s="65"/>
      <c r="G18" s="115"/>
      <c r="H18" s="115">
        <f>IF($C$4="citu pasākumu izmaksas",IF('2a+c+n'!$Q18="C",'2a+c+n'!H18,0))</f>
        <v>0</v>
      </c>
      <c r="I18" s="115"/>
      <c r="J18" s="115"/>
      <c r="K18" s="116">
        <f>IF($C$4="citu pasākumu izmaksas",IF('2a+c+n'!$Q18="C",'2a+c+n'!K18,0))</f>
        <v>0</v>
      </c>
      <c r="L18" s="82">
        <f>IF($C$4="citu pasākumu izmaksas",IF('2a+c+n'!$Q18="C",'2a+c+n'!L18,0))</f>
        <v>0</v>
      </c>
      <c r="M18" s="115">
        <f>IF($C$4="citu pasākumu izmaksas",IF('2a+c+n'!$Q18="C",'2a+c+n'!M18,0))</f>
        <v>0</v>
      </c>
      <c r="N18" s="115">
        <f>IF($C$4="citu pasākumu izmaksas",IF('2a+c+n'!$Q18="C",'2a+c+n'!N18,0))</f>
        <v>0</v>
      </c>
      <c r="O18" s="115">
        <f>IF($C$4="citu pasākumu izmaksas",IF('2a+c+n'!$Q18="C",'2a+c+n'!O18,0))</f>
        <v>0</v>
      </c>
      <c r="P18" s="116">
        <f>IF($C$4="citu pasākumu izmaksas",IF('2a+c+n'!$Q18="C",'2a+c+n'!P18,0))</f>
        <v>0</v>
      </c>
    </row>
    <row r="19" spans="1:16" x14ac:dyDescent="0.2">
      <c r="A19" s="51">
        <f>IF(P19=0,0,IF(COUNTBLANK(P19)=1,0,COUNTA($P$14:P19)))</f>
        <v>0</v>
      </c>
      <c r="B19" s="24">
        <f>IF($C$4="citu pasākumu izmaksas",IF('2a+c+n'!$Q19="C",'2a+c+n'!B19,0))</f>
        <v>0</v>
      </c>
      <c r="C19" s="24">
        <f>IF($C$4="citu pasākumu izmaksas",IF('2a+c+n'!$Q19="C",'2a+c+n'!C19,0))</f>
        <v>0</v>
      </c>
      <c r="D19" s="24">
        <f>IF($C$4="citu pasākumu izmaksas",IF('2a+c+n'!$Q19="C",'2a+c+n'!D19,0))</f>
        <v>0</v>
      </c>
      <c r="E19" s="46"/>
      <c r="F19" s="65"/>
      <c r="G19" s="115"/>
      <c r="H19" s="115">
        <f>IF($C$4="citu pasākumu izmaksas",IF('2a+c+n'!$Q19="C",'2a+c+n'!H19,0))</f>
        <v>0</v>
      </c>
      <c r="I19" s="115"/>
      <c r="J19" s="115"/>
      <c r="K19" s="116">
        <f>IF($C$4="citu pasākumu izmaksas",IF('2a+c+n'!$Q19="C",'2a+c+n'!K19,0))</f>
        <v>0</v>
      </c>
      <c r="L19" s="82">
        <f>IF($C$4="citu pasākumu izmaksas",IF('2a+c+n'!$Q19="C",'2a+c+n'!L19,0))</f>
        <v>0</v>
      </c>
      <c r="M19" s="115">
        <f>IF($C$4="citu pasākumu izmaksas",IF('2a+c+n'!$Q19="C",'2a+c+n'!M19,0))</f>
        <v>0</v>
      </c>
      <c r="N19" s="115">
        <f>IF($C$4="citu pasākumu izmaksas",IF('2a+c+n'!$Q19="C",'2a+c+n'!N19,0))</f>
        <v>0</v>
      </c>
      <c r="O19" s="115">
        <f>IF($C$4="citu pasākumu izmaksas",IF('2a+c+n'!$Q19="C",'2a+c+n'!O19,0))</f>
        <v>0</v>
      </c>
      <c r="P19" s="116">
        <f>IF($C$4="citu pasākumu izmaksas",IF('2a+c+n'!$Q19="C",'2a+c+n'!P19,0))</f>
        <v>0</v>
      </c>
    </row>
    <row r="20" spans="1:16" x14ac:dyDescent="0.2">
      <c r="A20" s="51">
        <f>IF(P20=0,0,IF(COUNTBLANK(P20)=1,0,COUNTA($P$14:P20)))</f>
        <v>0</v>
      </c>
      <c r="B20" s="24">
        <f>IF($C$4="citu pasākumu izmaksas",IF('2a+c+n'!$Q20="C",'2a+c+n'!B20,0))</f>
        <v>0</v>
      </c>
      <c r="C20" s="24">
        <f>IF($C$4="citu pasākumu izmaksas",IF('2a+c+n'!$Q20="C",'2a+c+n'!C20,0))</f>
        <v>0</v>
      </c>
      <c r="D20" s="24">
        <f>IF($C$4="citu pasākumu izmaksas",IF('2a+c+n'!$Q20="C",'2a+c+n'!D20,0))</f>
        <v>0</v>
      </c>
      <c r="E20" s="46"/>
      <c r="F20" s="65"/>
      <c r="G20" s="115"/>
      <c r="H20" s="115">
        <f>IF($C$4="citu pasākumu izmaksas",IF('2a+c+n'!$Q20="C",'2a+c+n'!H20,0))</f>
        <v>0</v>
      </c>
      <c r="I20" s="115"/>
      <c r="J20" s="115"/>
      <c r="K20" s="116">
        <f>IF($C$4="citu pasākumu izmaksas",IF('2a+c+n'!$Q20="C",'2a+c+n'!K20,0))</f>
        <v>0</v>
      </c>
      <c r="L20" s="82">
        <f>IF($C$4="citu pasākumu izmaksas",IF('2a+c+n'!$Q20="C",'2a+c+n'!L20,0))</f>
        <v>0</v>
      </c>
      <c r="M20" s="115">
        <f>IF($C$4="citu pasākumu izmaksas",IF('2a+c+n'!$Q20="C",'2a+c+n'!M20,0))</f>
        <v>0</v>
      </c>
      <c r="N20" s="115">
        <f>IF($C$4="citu pasākumu izmaksas",IF('2a+c+n'!$Q20="C",'2a+c+n'!N20,0))</f>
        <v>0</v>
      </c>
      <c r="O20" s="115">
        <f>IF($C$4="citu pasākumu izmaksas",IF('2a+c+n'!$Q20="C",'2a+c+n'!O20,0))</f>
        <v>0</v>
      </c>
      <c r="P20" s="116">
        <f>IF($C$4="citu pasākumu izmaksas",IF('2a+c+n'!$Q20="C",'2a+c+n'!P20,0))</f>
        <v>0</v>
      </c>
    </row>
    <row r="21" spans="1:16" x14ac:dyDescent="0.2">
      <c r="A21" s="51">
        <f>IF(P21=0,0,IF(COUNTBLANK(P21)=1,0,COUNTA($P$14:P21)))</f>
        <v>0</v>
      </c>
      <c r="B21" s="24">
        <f>IF($C$4="citu pasākumu izmaksas",IF('2a+c+n'!$Q21="C",'2a+c+n'!B21,0))</f>
        <v>0</v>
      </c>
      <c r="C21" s="24">
        <f>IF($C$4="citu pasākumu izmaksas",IF('2a+c+n'!$Q21="C",'2a+c+n'!C21,0))</f>
        <v>0</v>
      </c>
      <c r="D21" s="24">
        <f>IF($C$4="citu pasākumu izmaksas",IF('2a+c+n'!$Q21="C",'2a+c+n'!D21,0))</f>
        <v>0</v>
      </c>
      <c r="E21" s="46"/>
      <c r="F21" s="65"/>
      <c r="G21" s="115"/>
      <c r="H21" s="115">
        <f>IF($C$4="citu pasākumu izmaksas",IF('2a+c+n'!$Q21="C",'2a+c+n'!H21,0))</f>
        <v>0</v>
      </c>
      <c r="I21" s="115"/>
      <c r="J21" s="115"/>
      <c r="K21" s="116">
        <f>IF($C$4="citu pasākumu izmaksas",IF('2a+c+n'!$Q21="C",'2a+c+n'!K21,0))</f>
        <v>0</v>
      </c>
      <c r="L21" s="82">
        <f>IF($C$4="citu pasākumu izmaksas",IF('2a+c+n'!$Q21="C",'2a+c+n'!L21,0))</f>
        <v>0</v>
      </c>
      <c r="M21" s="115">
        <f>IF($C$4="citu pasākumu izmaksas",IF('2a+c+n'!$Q21="C",'2a+c+n'!M21,0))</f>
        <v>0</v>
      </c>
      <c r="N21" s="115">
        <f>IF($C$4="citu pasākumu izmaksas",IF('2a+c+n'!$Q21="C",'2a+c+n'!N21,0))</f>
        <v>0</v>
      </c>
      <c r="O21" s="115">
        <f>IF($C$4="citu pasākumu izmaksas",IF('2a+c+n'!$Q21="C",'2a+c+n'!O21,0))</f>
        <v>0</v>
      </c>
      <c r="P21" s="116">
        <f>IF($C$4="citu pasākumu izmaksas",IF('2a+c+n'!$Q21="C",'2a+c+n'!P21,0))</f>
        <v>0</v>
      </c>
    </row>
    <row r="22" spans="1:16" x14ac:dyDescent="0.2">
      <c r="A22" s="51">
        <f>IF(P22=0,0,IF(COUNTBLANK(P22)=1,0,COUNTA($P$14:P22)))</f>
        <v>0</v>
      </c>
      <c r="B22" s="24">
        <f>IF($C$4="citu pasākumu izmaksas",IF('2a+c+n'!$Q22="C",'2a+c+n'!B22,0))</f>
        <v>0</v>
      </c>
      <c r="C22" s="24">
        <f>IF($C$4="citu pasākumu izmaksas",IF('2a+c+n'!$Q22="C",'2a+c+n'!C22,0))</f>
        <v>0</v>
      </c>
      <c r="D22" s="24">
        <f>IF($C$4="citu pasākumu izmaksas",IF('2a+c+n'!$Q22="C",'2a+c+n'!D22,0))</f>
        <v>0</v>
      </c>
      <c r="E22" s="46"/>
      <c r="F22" s="65"/>
      <c r="G22" s="115"/>
      <c r="H22" s="115">
        <f>IF($C$4="citu pasākumu izmaksas",IF('2a+c+n'!$Q22="C",'2a+c+n'!H22,0))</f>
        <v>0</v>
      </c>
      <c r="I22" s="115"/>
      <c r="J22" s="115"/>
      <c r="K22" s="116">
        <f>IF($C$4="citu pasākumu izmaksas",IF('2a+c+n'!$Q22="C",'2a+c+n'!K22,0))</f>
        <v>0</v>
      </c>
      <c r="L22" s="82">
        <f>IF($C$4="citu pasākumu izmaksas",IF('2a+c+n'!$Q22="C",'2a+c+n'!L22,0))</f>
        <v>0</v>
      </c>
      <c r="M22" s="115">
        <f>IF($C$4="citu pasākumu izmaksas",IF('2a+c+n'!$Q22="C",'2a+c+n'!M22,0))</f>
        <v>0</v>
      </c>
      <c r="N22" s="115">
        <f>IF($C$4="citu pasākumu izmaksas",IF('2a+c+n'!$Q22="C",'2a+c+n'!N22,0))</f>
        <v>0</v>
      </c>
      <c r="O22" s="115">
        <f>IF($C$4="citu pasākumu izmaksas",IF('2a+c+n'!$Q22="C",'2a+c+n'!O22,0))</f>
        <v>0</v>
      </c>
      <c r="P22" s="116">
        <f>IF($C$4="citu pasākumu izmaksas",IF('2a+c+n'!$Q22="C",'2a+c+n'!P22,0))</f>
        <v>0</v>
      </c>
    </row>
    <row r="23" spans="1:16" x14ac:dyDescent="0.2">
      <c r="A23" s="51">
        <f>IF(P23=0,0,IF(COUNTBLANK(P23)=1,0,COUNTA($P$14:P23)))</f>
        <v>0</v>
      </c>
      <c r="B23" s="24">
        <f>IF($C$4="citu pasākumu izmaksas",IF('2a+c+n'!$Q23="C",'2a+c+n'!B23,0))</f>
        <v>0</v>
      </c>
      <c r="C23" s="24">
        <f>IF($C$4="citu pasākumu izmaksas",IF('2a+c+n'!$Q23="C",'2a+c+n'!C23,0))</f>
        <v>0</v>
      </c>
      <c r="D23" s="24">
        <f>IF($C$4="citu pasākumu izmaksas",IF('2a+c+n'!$Q23="C",'2a+c+n'!D23,0))</f>
        <v>0</v>
      </c>
      <c r="E23" s="46"/>
      <c r="F23" s="65"/>
      <c r="G23" s="115"/>
      <c r="H23" s="115">
        <f>IF($C$4="citu pasākumu izmaksas",IF('2a+c+n'!$Q23="C",'2a+c+n'!H23,0))</f>
        <v>0</v>
      </c>
      <c r="I23" s="115"/>
      <c r="J23" s="115"/>
      <c r="K23" s="116">
        <f>IF($C$4="citu pasākumu izmaksas",IF('2a+c+n'!$Q23="C",'2a+c+n'!K23,0))</f>
        <v>0</v>
      </c>
      <c r="L23" s="82">
        <f>IF($C$4="citu pasākumu izmaksas",IF('2a+c+n'!$Q23="C",'2a+c+n'!L23,0))</f>
        <v>0</v>
      </c>
      <c r="M23" s="115">
        <f>IF($C$4="citu pasākumu izmaksas",IF('2a+c+n'!$Q23="C",'2a+c+n'!M23,0))</f>
        <v>0</v>
      </c>
      <c r="N23" s="115">
        <f>IF($C$4="citu pasākumu izmaksas",IF('2a+c+n'!$Q23="C",'2a+c+n'!N23,0))</f>
        <v>0</v>
      </c>
      <c r="O23" s="115">
        <f>IF($C$4="citu pasākumu izmaksas",IF('2a+c+n'!$Q23="C",'2a+c+n'!O23,0))</f>
        <v>0</v>
      </c>
      <c r="P23" s="116">
        <f>IF($C$4="citu pasākumu izmaksas",IF('2a+c+n'!$Q23="C",'2a+c+n'!P23,0))</f>
        <v>0</v>
      </c>
    </row>
    <row r="24" spans="1:16" x14ac:dyDescent="0.2">
      <c r="A24" s="51">
        <f>IF(P24=0,0,IF(COUNTBLANK(P24)=1,0,COUNTA($P$14:P24)))</f>
        <v>0</v>
      </c>
      <c r="B24" s="24">
        <f>IF($C$4="citu pasākumu izmaksas",IF('2a+c+n'!$Q24="C",'2a+c+n'!B24,0))</f>
        <v>0</v>
      </c>
      <c r="C24" s="24">
        <f>IF($C$4="citu pasākumu izmaksas",IF('2a+c+n'!$Q24="C",'2a+c+n'!C24,0))</f>
        <v>0</v>
      </c>
      <c r="D24" s="24">
        <f>IF($C$4="citu pasākumu izmaksas",IF('2a+c+n'!$Q24="C",'2a+c+n'!D24,0))</f>
        <v>0</v>
      </c>
      <c r="E24" s="46"/>
      <c r="F24" s="65"/>
      <c r="G24" s="115"/>
      <c r="H24" s="115">
        <f>IF($C$4="citu pasākumu izmaksas",IF('2a+c+n'!$Q24="C",'2a+c+n'!H24,0))</f>
        <v>0</v>
      </c>
      <c r="I24" s="115"/>
      <c r="J24" s="115"/>
      <c r="K24" s="116">
        <f>IF($C$4="citu pasākumu izmaksas",IF('2a+c+n'!$Q24="C",'2a+c+n'!K24,0))</f>
        <v>0</v>
      </c>
      <c r="L24" s="82">
        <f>IF($C$4="citu pasākumu izmaksas",IF('2a+c+n'!$Q24="C",'2a+c+n'!L24,0))</f>
        <v>0</v>
      </c>
      <c r="M24" s="115">
        <f>IF($C$4="citu pasākumu izmaksas",IF('2a+c+n'!$Q24="C",'2a+c+n'!M24,0))</f>
        <v>0</v>
      </c>
      <c r="N24" s="115">
        <f>IF($C$4="citu pasākumu izmaksas",IF('2a+c+n'!$Q24="C",'2a+c+n'!N24,0))</f>
        <v>0</v>
      </c>
      <c r="O24" s="115">
        <f>IF($C$4="citu pasākumu izmaksas",IF('2a+c+n'!$Q24="C",'2a+c+n'!O24,0))</f>
        <v>0</v>
      </c>
      <c r="P24" s="116">
        <f>IF($C$4="citu pasākumu izmaksas",IF('2a+c+n'!$Q24="C",'2a+c+n'!P24,0))</f>
        <v>0</v>
      </c>
    </row>
    <row r="25" spans="1:16" x14ac:dyDescent="0.2">
      <c r="A25" s="51">
        <f>IF(P25=0,0,IF(COUNTBLANK(P25)=1,0,COUNTA($P$14:P25)))</f>
        <v>0</v>
      </c>
      <c r="B25" s="24">
        <f>IF($C$4="citu pasākumu izmaksas",IF('2a+c+n'!$Q25="C",'2a+c+n'!B25,0))</f>
        <v>0</v>
      </c>
      <c r="C25" s="24">
        <f>IF($C$4="citu pasākumu izmaksas",IF('2a+c+n'!$Q25="C",'2a+c+n'!C25,0))</f>
        <v>0</v>
      </c>
      <c r="D25" s="24">
        <f>IF($C$4="citu pasākumu izmaksas",IF('2a+c+n'!$Q25="C",'2a+c+n'!D25,0))</f>
        <v>0</v>
      </c>
      <c r="E25" s="46"/>
      <c r="F25" s="65"/>
      <c r="G25" s="115"/>
      <c r="H25" s="115">
        <f>IF($C$4="citu pasākumu izmaksas",IF('2a+c+n'!$Q25="C",'2a+c+n'!H25,0))</f>
        <v>0</v>
      </c>
      <c r="I25" s="115"/>
      <c r="J25" s="115"/>
      <c r="K25" s="116">
        <f>IF($C$4="citu pasākumu izmaksas",IF('2a+c+n'!$Q25="C",'2a+c+n'!K25,0))</f>
        <v>0</v>
      </c>
      <c r="L25" s="82">
        <f>IF($C$4="citu pasākumu izmaksas",IF('2a+c+n'!$Q25="C",'2a+c+n'!L25,0))</f>
        <v>0</v>
      </c>
      <c r="M25" s="115">
        <f>IF($C$4="citu pasākumu izmaksas",IF('2a+c+n'!$Q25="C",'2a+c+n'!M25,0))</f>
        <v>0</v>
      </c>
      <c r="N25" s="115">
        <f>IF($C$4="citu pasākumu izmaksas",IF('2a+c+n'!$Q25="C",'2a+c+n'!N25,0))</f>
        <v>0</v>
      </c>
      <c r="O25" s="115">
        <f>IF($C$4="citu pasākumu izmaksas",IF('2a+c+n'!$Q25="C",'2a+c+n'!O25,0))</f>
        <v>0</v>
      </c>
      <c r="P25" s="116">
        <f>IF($C$4="citu pasākumu izmaksas",IF('2a+c+n'!$Q25="C",'2a+c+n'!P25,0))</f>
        <v>0</v>
      </c>
    </row>
    <row r="26" spans="1:16" x14ac:dyDescent="0.2">
      <c r="A26" s="51">
        <f>IF(P26=0,0,IF(COUNTBLANK(P26)=1,0,COUNTA($P$14:P26)))</f>
        <v>0</v>
      </c>
      <c r="B26" s="24">
        <f>IF($C$4="citu pasākumu izmaksas",IF('2a+c+n'!$Q26="C",'2a+c+n'!B26,0))</f>
        <v>0</v>
      </c>
      <c r="C26" s="24">
        <f>IF($C$4="citu pasākumu izmaksas",IF('2a+c+n'!$Q26="C",'2a+c+n'!C26,0))</f>
        <v>0</v>
      </c>
      <c r="D26" s="24">
        <f>IF($C$4="citu pasākumu izmaksas",IF('2a+c+n'!$Q26="C",'2a+c+n'!D26,0))</f>
        <v>0</v>
      </c>
      <c r="E26" s="46"/>
      <c r="F26" s="65"/>
      <c r="G26" s="115"/>
      <c r="H26" s="115">
        <f>IF($C$4="citu pasākumu izmaksas",IF('2a+c+n'!$Q26="C",'2a+c+n'!H26,0))</f>
        <v>0</v>
      </c>
      <c r="I26" s="115"/>
      <c r="J26" s="115"/>
      <c r="K26" s="116">
        <f>IF($C$4="citu pasākumu izmaksas",IF('2a+c+n'!$Q26="C",'2a+c+n'!K26,0))</f>
        <v>0</v>
      </c>
      <c r="L26" s="82">
        <f>IF($C$4="citu pasākumu izmaksas",IF('2a+c+n'!$Q26="C",'2a+c+n'!L26,0))</f>
        <v>0</v>
      </c>
      <c r="M26" s="115">
        <f>IF($C$4="citu pasākumu izmaksas",IF('2a+c+n'!$Q26="C",'2a+c+n'!M26,0))</f>
        <v>0</v>
      </c>
      <c r="N26" s="115">
        <f>IF($C$4="citu pasākumu izmaksas",IF('2a+c+n'!$Q26="C",'2a+c+n'!N26,0))</f>
        <v>0</v>
      </c>
      <c r="O26" s="115">
        <f>IF($C$4="citu pasākumu izmaksas",IF('2a+c+n'!$Q26="C",'2a+c+n'!O26,0))</f>
        <v>0</v>
      </c>
      <c r="P26" s="116">
        <f>IF($C$4="citu pasākumu izmaksas",IF('2a+c+n'!$Q26="C",'2a+c+n'!P26,0))</f>
        <v>0</v>
      </c>
    </row>
    <row r="27" spans="1:16" x14ac:dyDescent="0.2">
      <c r="A27" s="51">
        <f>IF(P27=0,0,IF(COUNTBLANK(P27)=1,0,COUNTA($P$14:P27)))</f>
        <v>0</v>
      </c>
      <c r="B27" s="24">
        <f>IF($C$4="citu pasākumu izmaksas",IF('2a+c+n'!$Q27="C",'2a+c+n'!B27,0))</f>
        <v>0</v>
      </c>
      <c r="C27" s="24">
        <f>IF($C$4="citu pasākumu izmaksas",IF('2a+c+n'!$Q27="C",'2a+c+n'!C27,0))</f>
        <v>0</v>
      </c>
      <c r="D27" s="24">
        <f>IF($C$4="citu pasākumu izmaksas",IF('2a+c+n'!$Q27="C",'2a+c+n'!D27,0))</f>
        <v>0</v>
      </c>
      <c r="E27" s="46"/>
      <c r="F27" s="65"/>
      <c r="G27" s="115"/>
      <c r="H27" s="115">
        <f>IF($C$4="citu pasākumu izmaksas",IF('2a+c+n'!$Q27="C",'2a+c+n'!H27,0))</f>
        <v>0</v>
      </c>
      <c r="I27" s="115"/>
      <c r="J27" s="115"/>
      <c r="K27" s="116">
        <f>IF($C$4="citu pasākumu izmaksas",IF('2a+c+n'!$Q27="C",'2a+c+n'!K27,0))</f>
        <v>0</v>
      </c>
      <c r="L27" s="82">
        <f>IF($C$4="citu pasākumu izmaksas",IF('2a+c+n'!$Q27="C",'2a+c+n'!L27,0))</f>
        <v>0</v>
      </c>
      <c r="M27" s="115">
        <f>IF($C$4="citu pasākumu izmaksas",IF('2a+c+n'!$Q27="C",'2a+c+n'!M27,0))</f>
        <v>0</v>
      </c>
      <c r="N27" s="115">
        <f>IF($C$4="citu pasākumu izmaksas",IF('2a+c+n'!$Q27="C",'2a+c+n'!N27,0))</f>
        <v>0</v>
      </c>
      <c r="O27" s="115">
        <f>IF($C$4="citu pasākumu izmaksas",IF('2a+c+n'!$Q27="C",'2a+c+n'!O27,0))</f>
        <v>0</v>
      </c>
      <c r="P27" s="116">
        <f>IF($C$4="citu pasākumu izmaksas",IF('2a+c+n'!$Q27="C",'2a+c+n'!P27,0))</f>
        <v>0</v>
      </c>
    </row>
    <row r="28" spans="1:16" x14ac:dyDescent="0.2">
      <c r="A28" s="51">
        <f>IF(P28=0,0,IF(COUNTBLANK(P28)=1,0,COUNTA($P$14:P28)))</f>
        <v>0</v>
      </c>
      <c r="B28" s="24">
        <f>IF($C$4="citu pasākumu izmaksas",IF('2a+c+n'!$Q28="C",'2a+c+n'!B28,0))</f>
        <v>0</v>
      </c>
      <c r="C28" s="24">
        <f>IF($C$4="citu pasākumu izmaksas",IF('2a+c+n'!$Q28="C",'2a+c+n'!C28,0))</f>
        <v>0</v>
      </c>
      <c r="D28" s="24">
        <f>IF($C$4="citu pasākumu izmaksas",IF('2a+c+n'!$Q28="C",'2a+c+n'!D28,0))</f>
        <v>0</v>
      </c>
      <c r="E28" s="46"/>
      <c r="F28" s="65"/>
      <c r="G28" s="115"/>
      <c r="H28" s="115">
        <f>IF($C$4="citu pasākumu izmaksas",IF('2a+c+n'!$Q28="C",'2a+c+n'!H28,0))</f>
        <v>0</v>
      </c>
      <c r="I28" s="115"/>
      <c r="J28" s="115"/>
      <c r="K28" s="116">
        <f>IF($C$4="citu pasākumu izmaksas",IF('2a+c+n'!$Q28="C",'2a+c+n'!K28,0))</f>
        <v>0</v>
      </c>
      <c r="L28" s="82">
        <f>IF($C$4="citu pasākumu izmaksas",IF('2a+c+n'!$Q28="C",'2a+c+n'!L28,0))</f>
        <v>0</v>
      </c>
      <c r="M28" s="115">
        <f>IF($C$4="citu pasākumu izmaksas",IF('2a+c+n'!$Q28="C",'2a+c+n'!M28,0))</f>
        <v>0</v>
      </c>
      <c r="N28" s="115">
        <f>IF($C$4="citu pasākumu izmaksas",IF('2a+c+n'!$Q28="C",'2a+c+n'!N28,0))</f>
        <v>0</v>
      </c>
      <c r="O28" s="115">
        <f>IF($C$4="citu pasākumu izmaksas",IF('2a+c+n'!$Q28="C",'2a+c+n'!O28,0))</f>
        <v>0</v>
      </c>
      <c r="P28" s="116">
        <f>IF($C$4="citu pasākumu izmaksas",IF('2a+c+n'!$Q28="C",'2a+c+n'!P28,0))</f>
        <v>0</v>
      </c>
    </row>
    <row r="29" spans="1:16" x14ac:dyDescent="0.2">
      <c r="A29" s="51">
        <f>IF(P29=0,0,IF(COUNTBLANK(P29)=1,0,COUNTA($P$14:P29)))</f>
        <v>0</v>
      </c>
      <c r="B29" s="24">
        <f>IF($C$4="citu pasākumu izmaksas",IF('2a+c+n'!$Q29="C",'2a+c+n'!B29,0))</f>
        <v>0</v>
      </c>
      <c r="C29" s="24">
        <f>IF($C$4="citu pasākumu izmaksas",IF('2a+c+n'!$Q29="C",'2a+c+n'!C29,0))</f>
        <v>0</v>
      </c>
      <c r="D29" s="24">
        <f>IF($C$4="citu pasākumu izmaksas",IF('2a+c+n'!$Q29="C",'2a+c+n'!D29,0))</f>
        <v>0</v>
      </c>
      <c r="E29" s="46"/>
      <c r="F29" s="65"/>
      <c r="G29" s="115"/>
      <c r="H29" s="115">
        <f>IF($C$4="citu pasākumu izmaksas",IF('2a+c+n'!$Q29="C",'2a+c+n'!H29,0))</f>
        <v>0</v>
      </c>
      <c r="I29" s="115"/>
      <c r="J29" s="115"/>
      <c r="K29" s="116">
        <f>IF($C$4="citu pasākumu izmaksas",IF('2a+c+n'!$Q29="C",'2a+c+n'!K29,0))</f>
        <v>0</v>
      </c>
      <c r="L29" s="82">
        <f>IF($C$4="citu pasākumu izmaksas",IF('2a+c+n'!$Q29="C",'2a+c+n'!L29,0))</f>
        <v>0</v>
      </c>
      <c r="M29" s="115">
        <f>IF($C$4="citu pasākumu izmaksas",IF('2a+c+n'!$Q29="C",'2a+c+n'!M29,0))</f>
        <v>0</v>
      </c>
      <c r="N29" s="115">
        <f>IF($C$4="citu pasākumu izmaksas",IF('2a+c+n'!$Q29="C",'2a+c+n'!N29,0))</f>
        <v>0</v>
      </c>
      <c r="O29" s="115">
        <f>IF($C$4="citu pasākumu izmaksas",IF('2a+c+n'!$Q29="C",'2a+c+n'!O29,0))</f>
        <v>0</v>
      </c>
      <c r="P29" s="116">
        <f>IF($C$4="citu pasākumu izmaksas",IF('2a+c+n'!$Q29="C",'2a+c+n'!P29,0))</f>
        <v>0</v>
      </c>
    </row>
    <row r="30" spans="1:16" x14ac:dyDescent="0.2">
      <c r="A30" s="51">
        <f>IF(P30=0,0,IF(COUNTBLANK(P30)=1,0,COUNTA($P$14:P30)))</f>
        <v>0</v>
      </c>
      <c r="B30" s="24">
        <f>IF($C$4="citu pasākumu izmaksas",IF('2a+c+n'!$Q30="C",'2a+c+n'!B30,0))</f>
        <v>0</v>
      </c>
      <c r="C30" s="24">
        <f>IF($C$4="citu pasākumu izmaksas",IF('2a+c+n'!$Q30="C",'2a+c+n'!C30,0))</f>
        <v>0</v>
      </c>
      <c r="D30" s="24">
        <f>IF($C$4="citu pasākumu izmaksas",IF('2a+c+n'!$Q30="C",'2a+c+n'!D30,0))</f>
        <v>0</v>
      </c>
      <c r="E30" s="46"/>
      <c r="F30" s="65"/>
      <c r="G30" s="115"/>
      <c r="H30" s="115">
        <f>IF($C$4="citu pasākumu izmaksas",IF('2a+c+n'!$Q30="C",'2a+c+n'!H30,0))</f>
        <v>0</v>
      </c>
      <c r="I30" s="115"/>
      <c r="J30" s="115"/>
      <c r="K30" s="116">
        <f>IF($C$4="citu pasākumu izmaksas",IF('2a+c+n'!$Q30="C",'2a+c+n'!K30,0))</f>
        <v>0</v>
      </c>
      <c r="L30" s="82">
        <f>IF($C$4="citu pasākumu izmaksas",IF('2a+c+n'!$Q30="C",'2a+c+n'!L30,0))</f>
        <v>0</v>
      </c>
      <c r="M30" s="115">
        <f>IF($C$4="citu pasākumu izmaksas",IF('2a+c+n'!$Q30="C",'2a+c+n'!M30,0))</f>
        <v>0</v>
      </c>
      <c r="N30" s="115">
        <f>IF($C$4="citu pasākumu izmaksas",IF('2a+c+n'!$Q30="C",'2a+c+n'!N30,0))</f>
        <v>0</v>
      </c>
      <c r="O30" s="115">
        <f>IF($C$4="citu pasākumu izmaksas",IF('2a+c+n'!$Q30="C",'2a+c+n'!O30,0))</f>
        <v>0</v>
      </c>
      <c r="P30" s="116">
        <f>IF($C$4="citu pasākumu izmaksas",IF('2a+c+n'!$Q30="C",'2a+c+n'!P30,0))</f>
        <v>0</v>
      </c>
    </row>
    <row r="31" spans="1:16" x14ac:dyDescent="0.2">
      <c r="A31" s="51">
        <f>IF(P31=0,0,IF(COUNTBLANK(P31)=1,0,COUNTA($P$14:P31)))</f>
        <v>0</v>
      </c>
      <c r="B31" s="24">
        <f>IF($C$4="citu pasākumu izmaksas",IF('2a+c+n'!$Q31="C",'2a+c+n'!B31,0))</f>
        <v>0</v>
      </c>
      <c r="C31" s="24">
        <f>IF($C$4="citu pasākumu izmaksas",IF('2a+c+n'!$Q31="C",'2a+c+n'!C31,0))</f>
        <v>0</v>
      </c>
      <c r="D31" s="24">
        <f>IF($C$4="citu pasākumu izmaksas",IF('2a+c+n'!$Q31="C",'2a+c+n'!D31,0))</f>
        <v>0</v>
      </c>
      <c r="E31" s="46"/>
      <c r="F31" s="65"/>
      <c r="G31" s="115"/>
      <c r="H31" s="115">
        <f>IF($C$4="citu pasākumu izmaksas",IF('2a+c+n'!$Q31="C",'2a+c+n'!H31,0))</f>
        <v>0</v>
      </c>
      <c r="I31" s="115"/>
      <c r="J31" s="115"/>
      <c r="K31" s="116">
        <f>IF($C$4="citu pasākumu izmaksas",IF('2a+c+n'!$Q31="C",'2a+c+n'!K31,0))</f>
        <v>0</v>
      </c>
      <c r="L31" s="82">
        <f>IF($C$4="citu pasākumu izmaksas",IF('2a+c+n'!$Q31="C",'2a+c+n'!L31,0))</f>
        <v>0</v>
      </c>
      <c r="M31" s="115">
        <f>IF($C$4="citu pasākumu izmaksas",IF('2a+c+n'!$Q31="C",'2a+c+n'!M31,0))</f>
        <v>0</v>
      </c>
      <c r="N31" s="115">
        <f>IF($C$4="citu pasākumu izmaksas",IF('2a+c+n'!$Q31="C",'2a+c+n'!N31,0))</f>
        <v>0</v>
      </c>
      <c r="O31" s="115">
        <f>IF($C$4="citu pasākumu izmaksas",IF('2a+c+n'!$Q31="C",'2a+c+n'!O31,0))</f>
        <v>0</v>
      </c>
      <c r="P31" s="116">
        <f>IF($C$4="citu pasākumu izmaksas",IF('2a+c+n'!$Q31="C",'2a+c+n'!P31,0))</f>
        <v>0</v>
      </c>
    </row>
    <row r="32" spans="1:16" x14ac:dyDescent="0.2">
      <c r="A32" s="51">
        <f>IF(P32=0,0,IF(COUNTBLANK(P32)=1,0,COUNTA($P$14:P32)))</f>
        <v>0</v>
      </c>
      <c r="B32" s="24">
        <f>IF($C$4="citu pasākumu izmaksas",IF('2a+c+n'!$Q32="C",'2a+c+n'!B32,0))</f>
        <v>0</v>
      </c>
      <c r="C32" s="24">
        <f>IF($C$4="citu pasākumu izmaksas",IF('2a+c+n'!$Q32="C",'2a+c+n'!C32,0))</f>
        <v>0</v>
      </c>
      <c r="D32" s="24">
        <f>IF($C$4="citu pasākumu izmaksas",IF('2a+c+n'!$Q32="C",'2a+c+n'!D32,0))</f>
        <v>0</v>
      </c>
      <c r="E32" s="46"/>
      <c r="F32" s="65"/>
      <c r="G32" s="115"/>
      <c r="H32" s="115">
        <f>IF($C$4="citu pasākumu izmaksas",IF('2a+c+n'!$Q32="C",'2a+c+n'!H32,0))</f>
        <v>0</v>
      </c>
      <c r="I32" s="115"/>
      <c r="J32" s="115"/>
      <c r="K32" s="116">
        <f>IF($C$4="citu pasākumu izmaksas",IF('2a+c+n'!$Q32="C",'2a+c+n'!K32,0))</f>
        <v>0</v>
      </c>
      <c r="L32" s="82">
        <f>IF($C$4="citu pasākumu izmaksas",IF('2a+c+n'!$Q32="C",'2a+c+n'!L32,0))</f>
        <v>0</v>
      </c>
      <c r="M32" s="115">
        <f>IF($C$4="citu pasākumu izmaksas",IF('2a+c+n'!$Q32="C",'2a+c+n'!M32,0))</f>
        <v>0</v>
      </c>
      <c r="N32" s="115">
        <f>IF($C$4="citu pasākumu izmaksas",IF('2a+c+n'!$Q32="C",'2a+c+n'!N32,0))</f>
        <v>0</v>
      </c>
      <c r="O32" s="115">
        <f>IF($C$4="citu pasākumu izmaksas",IF('2a+c+n'!$Q32="C",'2a+c+n'!O32,0))</f>
        <v>0</v>
      </c>
      <c r="P32" s="116">
        <f>IF($C$4="citu pasākumu izmaksas",IF('2a+c+n'!$Q32="C",'2a+c+n'!P32,0))</f>
        <v>0</v>
      </c>
    </row>
    <row r="33" spans="1:16" x14ac:dyDescent="0.2">
      <c r="A33" s="51">
        <f>IF(P33=0,0,IF(COUNTBLANK(P33)=1,0,COUNTA($P$14:P33)))</f>
        <v>0</v>
      </c>
      <c r="B33" s="24">
        <f>IF($C$4="citu pasākumu izmaksas",IF('2a+c+n'!$Q33="C",'2a+c+n'!B33,0))</f>
        <v>0</v>
      </c>
      <c r="C33" s="24">
        <f>IF($C$4="citu pasākumu izmaksas",IF('2a+c+n'!$Q33="C",'2a+c+n'!C33,0))</f>
        <v>0</v>
      </c>
      <c r="D33" s="24">
        <f>IF($C$4="citu pasākumu izmaksas",IF('2a+c+n'!$Q33="C",'2a+c+n'!D33,0))</f>
        <v>0</v>
      </c>
      <c r="E33" s="46"/>
      <c r="F33" s="65"/>
      <c r="G33" s="115"/>
      <c r="H33" s="115">
        <f>IF($C$4="citu pasākumu izmaksas",IF('2a+c+n'!$Q33="C",'2a+c+n'!H33,0))</f>
        <v>0</v>
      </c>
      <c r="I33" s="115"/>
      <c r="J33" s="115"/>
      <c r="K33" s="116">
        <f>IF($C$4="citu pasākumu izmaksas",IF('2a+c+n'!$Q33="C",'2a+c+n'!K33,0))</f>
        <v>0</v>
      </c>
      <c r="L33" s="82">
        <f>IF($C$4="citu pasākumu izmaksas",IF('2a+c+n'!$Q33="C",'2a+c+n'!L33,0))</f>
        <v>0</v>
      </c>
      <c r="M33" s="115">
        <f>IF($C$4="citu pasākumu izmaksas",IF('2a+c+n'!$Q33="C",'2a+c+n'!M33,0))</f>
        <v>0</v>
      </c>
      <c r="N33" s="115">
        <f>IF($C$4="citu pasākumu izmaksas",IF('2a+c+n'!$Q33="C",'2a+c+n'!N33,0))</f>
        <v>0</v>
      </c>
      <c r="O33" s="115">
        <f>IF($C$4="citu pasākumu izmaksas",IF('2a+c+n'!$Q33="C",'2a+c+n'!O33,0))</f>
        <v>0</v>
      </c>
      <c r="P33" s="116">
        <f>IF($C$4="citu pasākumu izmaksas",IF('2a+c+n'!$Q33="C",'2a+c+n'!P33,0))</f>
        <v>0</v>
      </c>
    </row>
    <row r="34" spans="1:16" x14ac:dyDescent="0.2">
      <c r="A34" s="51">
        <f>IF(P34=0,0,IF(COUNTBLANK(P34)=1,0,COUNTA($P$14:P34)))</f>
        <v>0</v>
      </c>
      <c r="B34" s="24">
        <f>IF($C$4="citu pasākumu izmaksas",IF('2a+c+n'!$Q34="C",'2a+c+n'!B34,0))</f>
        <v>0</v>
      </c>
      <c r="C34" s="24">
        <f>IF($C$4="citu pasākumu izmaksas",IF('2a+c+n'!$Q34="C",'2a+c+n'!C34,0))</f>
        <v>0</v>
      </c>
      <c r="D34" s="24">
        <f>IF($C$4="citu pasākumu izmaksas",IF('2a+c+n'!$Q34="C",'2a+c+n'!D34,0))</f>
        <v>0</v>
      </c>
      <c r="E34" s="46"/>
      <c r="F34" s="65"/>
      <c r="G34" s="115"/>
      <c r="H34" s="115">
        <f>IF($C$4="citu pasākumu izmaksas",IF('2a+c+n'!$Q34="C",'2a+c+n'!H34,0))</f>
        <v>0</v>
      </c>
      <c r="I34" s="115"/>
      <c r="J34" s="115"/>
      <c r="K34" s="116">
        <f>IF($C$4="citu pasākumu izmaksas",IF('2a+c+n'!$Q34="C",'2a+c+n'!K34,0))</f>
        <v>0</v>
      </c>
      <c r="L34" s="82">
        <f>IF($C$4="citu pasākumu izmaksas",IF('2a+c+n'!$Q34="C",'2a+c+n'!L34,0))</f>
        <v>0</v>
      </c>
      <c r="M34" s="115">
        <f>IF($C$4="citu pasākumu izmaksas",IF('2a+c+n'!$Q34="C",'2a+c+n'!M34,0))</f>
        <v>0</v>
      </c>
      <c r="N34" s="115">
        <f>IF($C$4="citu pasākumu izmaksas",IF('2a+c+n'!$Q34="C",'2a+c+n'!N34,0))</f>
        <v>0</v>
      </c>
      <c r="O34" s="115">
        <f>IF($C$4="citu pasākumu izmaksas",IF('2a+c+n'!$Q34="C",'2a+c+n'!O34,0))</f>
        <v>0</v>
      </c>
      <c r="P34" s="116">
        <f>IF($C$4="citu pasākumu izmaksas",IF('2a+c+n'!$Q34="C",'2a+c+n'!P34,0))</f>
        <v>0</v>
      </c>
    </row>
    <row r="35" spans="1:16" x14ac:dyDescent="0.2">
      <c r="A35" s="51">
        <f>IF(P35=0,0,IF(COUNTBLANK(P35)=1,0,COUNTA($P$14:P35)))</f>
        <v>0</v>
      </c>
      <c r="B35" s="24">
        <f>IF($C$4="citu pasākumu izmaksas",IF('2a+c+n'!$Q35="C",'2a+c+n'!B35,0))</f>
        <v>0</v>
      </c>
      <c r="C35" s="24">
        <f>IF($C$4="citu pasākumu izmaksas",IF('2a+c+n'!$Q35="C",'2a+c+n'!C35,0))</f>
        <v>0</v>
      </c>
      <c r="D35" s="24">
        <f>IF($C$4="citu pasākumu izmaksas",IF('2a+c+n'!$Q35="C",'2a+c+n'!D35,0))</f>
        <v>0</v>
      </c>
      <c r="E35" s="46"/>
      <c r="F35" s="65"/>
      <c r="G35" s="115"/>
      <c r="H35" s="115">
        <f>IF($C$4="citu pasākumu izmaksas",IF('2a+c+n'!$Q35="C",'2a+c+n'!H35,0))</f>
        <v>0</v>
      </c>
      <c r="I35" s="115"/>
      <c r="J35" s="115"/>
      <c r="K35" s="116">
        <f>IF($C$4="citu pasākumu izmaksas",IF('2a+c+n'!$Q35="C",'2a+c+n'!K35,0))</f>
        <v>0</v>
      </c>
      <c r="L35" s="82">
        <f>IF($C$4="citu pasākumu izmaksas",IF('2a+c+n'!$Q35="C",'2a+c+n'!L35,0))</f>
        <v>0</v>
      </c>
      <c r="M35" s="115">
        <f>IF($C$4="citu pasākumu izmaksas",IF('2a+c+n'!$Q35="C",'2a+c+n'!M35,0))</f>
        <v>0</v>
      </c>
      <c r="N35" s="115">
        <f>IF($C$4="citu pasākumu izmaksas",IF('2a+c+n'!$Q35="C",'2a+c+n'!N35,0))</f>
        <v>0</v>
      </c>
      <c r="O35" s="115">
        <f>IF($C$4="citu pasākumu izmaksas",IF('2a+c+n'!$Q35="C",'2a+c+n'!O35,0))</f>
        <v>0</v>
      </c>
      <c r="P35" s="116">
        <f>IF($C$4="citu pasākumu izmaksas",IF('2a+c+n'!$Q35="C",'2a+c+n'!P35,0))</f>
        <v>0</v>
      </c>
    </row>
    <row r="36" spans="1:16" x14ac:dyDescent="0.2">
      <c r="A36" s="51">
        <f>IF(P36=0,0,IF(COUNTBLANK(P36)=1,0,COUNTA($P$14:P36)))</f>
        <v>0</v>
      </c>
      <c r="B36" s="24">
        <f>IF($C$4="citu pasākumu izmaksas",IF('2a+c+n'!$Q36="C",'2a+c+n'!B36,0))</f>
        <v>0</v>
      </c>
      <c r="C36" s="24">
        <f>IF($C$4="citu pasākumu izmaksas",IF('2a+c+n'!$Q36="C",'2a+c+n'!C36,0))</f>
        <v>0</v>
      </c>
      <c r="D36" s="24">
        <f>IF($C$4="citu pasākumu izmaksas",IF('2a+c+n'!$Q36="C",'2a+c+n'!D36,0))</f>
        <v>0</v>
      </c>
      <c r="E36" s="46"/>
      <c r="F36" s="65"/>
      <c r="G36" s="115"/>
      <c r="H36" s="115">
        <f>IF($C$4="citu pasākumu izmaksas",IF('2a+c+n'!$Q36="C",'2a+c+n'!H36,0))</f>
        <v>0</v>
      </c>
      <c r="I36" s="115"/>
      <c r="J36" s="115"/>
      <c r="K36" s="116">
        <f>IF($C$4="citu pasākumu izmaksas",IF('2a+c+n'!$Q36="C",'2a+c+n'!K36,0))</f>
        <v>0</v>
      </c>
      <c r="L36" s="82">
        <f>IF($C$4="citu pasākumu izmaksas",IF('2a+c+n'!$Q36="C",'2a+c+n'!L36,0))</f>
        <v>0</v>
      </c>
      <c r="M36" s="115">
        <f>IF($C$4="citu pasākumu izmaksas",IF('2a+c+n'!$Q36="C",'2a+c+n'!M36,0))</f>
        <v>0</v>
      </c>
      <c r="N36" s="115">
        <f>IF($C$4="citu pasākumu izmaksas",IF('2a+c+n'!$Q36="C",'2a+c+n'!N36,0))</f>
        <v>0</v>
      </c>
      <c r="O36" s="115">
        <f>IF($C$4="citu pasākumu izmaksas",IF('2a+c+n'!$Q36="C",'2a+c+n'!O36,0))</f>
        <v>0</v>
      </c>
      <c r="P36" s="116">
        <f>IF($C$4="citu pasākumu izmaksas",IF('2a+c+n'!$Q36="C",'2a+c+n'!P36,0))</f>
        <v>0</v>
      </c>
    </row>
    <row r="37" spans="1:16" x14ac:dyDescent="0.2">
      <c r="A37" s="51">
        <f>IF(P37=0,0,IF(COUNTBLANK(P37)=1,0,COUNTA($P$14:P37)))</f>
        <v>0</v>
      </c>
      <c r="B37" s="24">
        <f>IF($C$4="citu pasākumu izmaksas",IF('2a+c+n'!$Q37="C",'2a+c+n'!B37,0))</f>
        <v>0</v>
      </c>
      <c r="C37" s="24">
        <f>IF($C$4="citu pasākumu izmaksas",IF('2a+c+n'!$Q37="C",'2a+c+n'!C37,0))</f>
        <v>0</v>
      </c>
      <c r="D37" s="24">
        <f>IF($C$4="citu pasākumu izmaksas",IF('2a+c+n'!$Q37="C",'2a+c+n'!D37,0))</f>
        <v>0</v>
      </c>
      <c r="E37" s="46"/>
      <c r="F37" s="65"/>
      <c r="G37" s="115"/>
      <c r="H37" s="115">
        <f>IF($C$4="citu pasākumu izmaksas",IF('2a+c+n'!$Q37="C",'2a+c+n'!H37,0))</f>
        <v>0</v>
      </c>
      <c r="I37" s="115"/>
      <c r="J37" s="115"/>
      <c r="K37" s="116">
        <f>IF($C$4="citu pasākumu izmaksas",IF('2a+c+n'!$Q37="C",'2a+c+n'!K37,0))</f>
        <v>0</v>
      </c>
      <c r="L37" s="82">
        <f>IF($C$4="citu pasākumu izmaksas",IF('2a+c+n'!$Q37="C",'2a+c+n'!L37,0))</f>
        <v>0</v>
      </c>
      <c r="M37" s="115">
        <f>IF($C$4="citu pasākumu izmaksas",IF('2a+c+n'!$Q37="C",'2a+c+n'!M37,0))</f>
        <v>0</v>
      </c>
      <c r="N37" s="115">
        <f>IF($C$4="citu pasākumu izmaksas",IF('2a+c+n'!$Q37="C",'2a+c+n'!N37,0))</f>
        <v>0</v>
      </c>
      <c r="O37" s="115">
        <f>IF($C$4="citu pasākumu izmaksas",IF('2a+c+n'!$Q37="C",'2a+c+n'!O37,0))</f>
        <v>0</v>
      </c>
      <c r="P37" s="116">
        <f>IF($C$4="citu pasākumu izmaksas",IF('2a+c+n'!$Q37="C",'2a+c+n'!P37,0))</f>
        <v>0</v>
      </c>
    </row>
    <row r="38" spans="1:16" x14ac:dyDescent="0.2">
      <c r="A38" s="51">
        <f>IF(P38=0,0,IF(COUNTBLANK(P38)=1,0,COUNTA($P$14:P38)))</f>
        <v>0</v>
      </c>
      <c r="B38" s="24">
        <f>IF($C$4="citu pasākumu izmaksas",IF('2a+c+n'!$Q38="C",'2a+c+n'!B38,0))</f>
        <v>0</v>
      </c>
      <c r="C38" s="24">
        <f>IF($C$4="citu pasākumu izmaksas",IF('2a+c+n'!$Q38="C",'2a+c+n'!C38,0))</f>
        <v>0</v>
      </c>
      <c r="D38" s="24">
        <f>IF($C$4="citu pasākumu izmaksas",IF('2a+c+n'!$Q38="C",'2a+c+n'!D38,0))</f>
        <v>0</v>
      </c>
      <c r="E38" s="46"/>
      <c r="F38" s="65"/>
      <c r="G38" s="115"/>
      <c r="H38" s="115">
        <f>IF($C$4="citu pasākumu izmaksas",IF('2a+c+n'!$Q38="C",'2a+c+n'!H38,0))</f>
        <v>0</v>
      </c>
      <c r="I38" s="115"/>
      <c r="J38" s="115"/>
      <c r="K38" s="116">
        <f>IF($C$4="citu pasākumu izmaksas",IF('2a+c+n'!$Q38="C",'2a+c+n'!K38,0))</f>
        <v>0</v>
      </c>
      <c r="L38" s="82">
        <f>IF($C$4="citu pasākumu izmaksas",IF('2a+c+n'!$Q38="C",'2a+c+n'!L38,0))</f>
        <v>0</v>
      </c>
      <c r="M38" s="115">
        <f>IF($C$4="citu pasākumu izmaksas",IF('2a+c+n'!$Q38="C",'2a+c+n'!M38,0))</f>
        <v>0</v>
      </c>
      <c r="N38" s="115">
        <f>IF($C$4="citu pasākumu izmaksas",IF('2a+c+n'!$Q38="C",'2a+c+n'!N38,0))</f>
        <v>0</v>
      </c>
      <c r="O38" s="115">
        <f>IF($C$4="citu pasākumu izmaksas",IF('2a+c+n'!$Q38="C",'2a+c+n'!O38,0))</f>
        <v>0</v>
      </c>
      <c r="P38" s="116">
        <f>IF($C$4="citu pasākumu izmaksas",IF('2a+c+n'!$Q38="C",'2a+c+n'!P38,0))</f>
        <v>0</v>
      </c>
    </row>
    <row r="39" spans="1:16" x14ac:dyDescent="0.2">
      <c r="A39" s="51">
        <f>IF(P39=0,0,IF(COUNTBLANK(P39)=1,0,COUNTA($P$14:P39)))</f>
        <v>0</v>
      </c>
      <c r="B39" s="24">
        <f>IF($C$4="citu pasākumu izmaksas",IF('2a+c+n'!$Q39="C",'2a+c+n'!B39,0))</f>
        <v>0</v>
      </c>
      <c r="C39" s="24">
        <f>IF($C$4="citu pasākumu izmaksas",IF('2a+c+n'!$Q39="C",'2a+c+n'!C39,0))</f>
        <v>0</v>
      </c>
      <c r="D39" s="24">
        <f>IF($C$4="citu pasākumu izmaksas",IF('2a+c+n'!$Q39="C",'2a+c+n'!D39,0))</f>
        <v>0</v>
      </c>
      <c r="E39" s="46"/>
      <c r="F39" s="65"/>
      <c r="G39" s="115"/>
      <c r="H39" s="115">
        <f>IF($C$4="citu pasākumu izmaksas",IF('2a+c+n'!$Q39="C",'2a+c+n'!H39,0))</f>
        <v>0</v>
      </c>
      <c r="I39" s="115"/>
      <c r="J39" s="115"/>
      <c r="K39" s="116">
        <f>IF($C$4="citu pasākumu izmaksas",IF('2a+c+n'!$Q39="C",'2a+c+n'!K39,0))</f>
        <v>0</v>
      </c>
      <c r="L39" s="82">
        <f>IF($C$4="citu pasākumu izmaksas",IF('2a+c+n'!$Q39="C",'2a+c+n'!L39,0))</f>
        <v>0</v>
      </c>
      <c r="M39" s="115">
        <f>IF($C$4="citu pasākumu izmaksas",IF('2a+c+n'!$Q39="C",'2a+c+n'!M39,0))</f>
        <v>0</v>
      </c>
      <c r="N39" s="115">
        <f>IF($C$4="citu pasākumu izmaksas",IF('2a+c+n'!$Q39="C",'2a+c+n'!N39,0))</f>
        <v>0</v>
      </c>
      <c r="O39" s="115">
        <f>IF($C$4="citu pasākumu izmaksas",IF('2a+c+n'!$Q39="C",'2a+c+n'!O39,0))</f>
        <v>0</v>
      </c>
      <c r="P39" s="116">
        <f>IF($C$4="citu pasākumu izmaksas",IF('2a+c+n'!$Q39="C",'2a+c+n'!P39,0))</f>
        <v>0</v>
      </c>
    </row>
    <row r="40" spans="1:16" x14ac:dyDescent="0.2">
      <c r="A40" s="51">
        <f>IF(P40=0,0,IF(COUNTBLANK(P40)=1,0,COUNTA($P$14:P40)))</f>
        <v>0</v>
      </c>
      <c r="B40" s="24">
        <f>IF($C$4="citu pasākumu izmaksas",IF('2a+c+n'!$Q40="C",'2a+c+n'!B40,0))</f>
        <v>0</v>
      </c>
      <c r="C40" s="24">
        <f>IF($C$4="citu pasākumu izmaksas",IF('2a+c+n'!$Q40="C",'2a+c+n'!C40,0))</f>
        <v>0</v>
      </c>
      <c r="D40" s="24">
        <f>IF($C$4="citu pasākumu izmaksas",IF('2a+c+n'!$Q40="C",'2a+c+n'!D40,0))</f>
        <v>0</v>
      </c>
      <c r="E40" s="46"/>
      <c r="F40" s="65"/>
      <c r="G40" s="115"/>
      <c r="H40" s="115">
        <f>IF($C$4="citu pasākumu izmaksas",IF('2a+c+n'!$Q40="C",'2a+c+n'!H40,0))</f>
        <v>0</v>
      </c>
      <c r="I40" s="115"/>
      <c r="J40" s="115"/>
      <c r="K40" s="116">
        <f>IF($C$4="citu pasākumu izmaksas",IF('2a+c+n'!$Q40="C",'2a+c+n'!K40,0))</f>
        <v>0</v>
      </c>
      <c r="L40" s="82">
        <f>IF($C$4="citu pasākumu izmaksas",IF('2a+c+n'!$Q40="C",'2a+c+n'!L40,0))</f>
        <v>0</v>
      </c>
      <c r="M40" s="115">
        <f>IF($C$4="citu pasākumu izmaksas",IF('2a+c+n'!$Q40="C",'2a+c+n'!M40,0))</f>
        <v>0</v>
      </c>
      <c r="N40" s="115">
        <f>IF($C$4="citu pasākumu izmaksas",IF('2a+c+n'!$Q40="C",'2a+c+n'!N40,0))</f>
        <v>0</v>
      </c>
      <c r="O40" s="115">
        <f>IF($C$4="citu pasākumu izmaksas",IF('2a+c+n'!$Q40="C",'2a+c+n'!O40,0))</f>
        <v>0</v>
      </c>
      <c r="P40" s="116">
        <f>IF($C$4="citu pasākumu izmaksas",IF('2a+c+n'!$Q40="C",'2a+c+n'!P40,0))</f>
        <v>0</v>
      </c>
    </row>
    <row r="41" spans="1:16" x14ac:dyDescent="0.2">
      <c r="A41" s="51">
        <f>IF(P41=0,0,IF(COUNTBLANK(P41)=1,0,COUNTA($P$14:P41)))</f>
        <v>0</v>
      </c>
      <c r="B41" s="24">
        <f>IF($C$4="citu pasākumu izmaksas",IF('2a+c+n'!$Q41="C",'2a+c+n'!B41,0))</f>
        <v>0</v>
      </c>
      <c r="C41" s="24">
        <f>IF($C$4="citu pasākumu izmaksas",IF('2a+c+n'!$Q41="C",'2a+c+n'!C41,0))</f>
        <v>0</v>
      </c>
      <c r="D41" s="24">
        <f>IF($C$4="citu pasākumu izmaksas",IF('2a+c+n'!$Q41="C",'2a+c+n'!D41,0))</f>
        <v>0</v>
      </c>
      <c r="E41" s="46"/>
      <c r="F41" s="65"/>
      <c r="G41" s="115"/>
      <c r="H41" s="115">
        <f>IF($C$4="citu pasākumu izmaksas",IF('2a+c+n'!$Q41="C",'2a+c+n'!H41,0))</f>
        <v>0</v>
      </c>
      <c r="I41" s="115"/>
      <c r="J41" s="115"/>
      <c r="K41" s="116">
        <f>IF($C$4="citu pasākumu izmaksas",IF('2a+c+n'!$Q41="C",'2a+c+n'!K41,0))</f>
        <v>0</v>
      </c>
      <c r="L41" s="82">
        <f>IF($C$4="citu pasākumu izmaksas",IF('2a+c+n'!$Q41="C",'2a+c+n'!L41,0))</f>
        <v>0</v>
      </c>
      <c r="M41" s="115">
        <f>IF($C$4="citu pasākumu izmaksas",IF('2a+c+n'!$Q41="C",'2a+c+n'!M41,0))</f>
        <v>0</v>
      </c>
      <c r="N41" s="115">
        <f>IF($C$4="citu pasākumu izmaksas",IF('2a+c+n'!$Q41="C",'2a+c+n'!N41,0))</f>
        <v>0</v>
      </c>
      <c r="O41" s="115">
        <f>IF($C$4="citu pasākumu izmaksas",IF('2a+c+n'!$Q41="C",'2a+c+n'!O41,0))</f>
        <v>0</v>
      </c>
      <c r="P41" s="116">
        <f>IF($C$4="citu pasākumu izmaksas",IF('2a+c+n'!$Q41="C",'2a+c+n'!P41,0))</f>
        <v>0</v>
      </c>
    </row>
    <row r="42" spans="1:16" x14ac:dyDescent="0.2">
      <c r="A42" s="51">
        <f>IF(P42=0,0,IF(COUNTBLANK(P42)=1,0,COUNTA($P$14:P42)))</f>
        <v>0</v>
      </c>
      <c r="B42" s="24">
        <f>IF($C$4="citu pasākumu izmaksas",IF('2a+c+n'!$Q42="C",'2a+c+n'!B42,0))</f>
        <v>0</v>
      </c>
      <c r="C42" s="24">
        <f>IF($C$4="citu pasākumu izmaksas",IF('2a+c+n'!$Q42="C",'2a+c+n'!C42,0))</f>
        <v>0</v>
      </c>
      <c r="D42" s="24">
        <f>IF($C$4="citu pasākumu izmaksas",IF('2a+c+n'!$Q42="C",'2a+c+n'!D42,0))</f>
        <v>0</v>
      </c>
      <c r="E42" s="46"/>
      <c r="F42" s="65"/>
      <c r="G42" s="115"/>
      <c r="H42" s="115">
        <f>IF($C$4="citu pasākumu izmaksas",IF('2a+c+n'!$Q42="C",'2a+c+n'!H42,0))</f>
        <v>0</v>
      </c>
      <c r="I42" s="115"/>
      <c r="J42" s="115"/>
      <c r="K42" s="116">
        <f>IF($C$4="citu pasākumu izmaksas",IF('2a+c+n'!$Q42="C",'2a+c+n'!K42,0))</f>
        <v>0</v>
      </c>
      <c r="L42" s="82">
        <f>IF($C$4="citu pasākumu izmaksas",IF('2a+c+n'!$Q42="C",'2a+c+n'!L42,0))</f>
        <v>0</v>
      </c>
      <c r="M42" s="115">
        <f>IF($C$4="citu pasākumu izmaksas",IF('2a+c+n'!$Q42="C",'2a+c+n'!M42,0))</f>
        <v>0</v>
      </c>
      <c r="N42" s="115">
        <f>IF($C$4="citu pasākumu izmaksas",IF('2a+c+n'!$Q42="C",'2a+c+n'!N42,0))</f>
        <v>0</v>
      </c>
      <c r="O42" s="115">
        <f>IF($C$4="citu pasākumu izmaksas",IF('2a+c+n'!$Q42="C",'2a+c+n'!O42,0))</f>
        <v>0</v>
      </c>
      <c r="P42" s="116">
        <f>IF($C$4="citu pasākumu izmaksas",IF('2a+c+n'!$Q42="C",'2a+c+n'!P42,0))</f>
        <v>0</v>
      </c>
    </row>
    <row r="43" spans="1:16" x14ac:dyDescent="0.2">
      <c r="A43" s="51">
        <f>IF(P43=0,0,IF(COUNTBLANK(P43)=1,0,COUNTA($P$14:P43)))</f>
        <v>0</v>
      </c>
      <c r="B43" s="24">
        <f>IF($C$4="citu pasākumu izmaksas",IF('2a+c+n'!$Q43="C",'2a+c+n'!B43,0))</f>
        <v>0</v>
      </c>
      <c r="C43" s="24">
        <f>IF($C$4="citu pasākumu izmaksas",IF('2a+c+n'!$Q43="C",'2a+c+n'!C43,0))</f>
        <v>0</v>
      </c>
      <c r="D43" s="24">
        <f>IF($C$4="citu pasākumu izmaksas",IF('2a+c+n'!$Q43="C",'2a+c+n'!D43,0))</f>
        <v>0</v>
      </c>
      <c r="E43" s="46"/>
      <c r="F43" s="65"/>
      <c r="G43" s="115"/>
      <c r="H43" s="115">
        <f>IF($C$4="citu pasākumu izmaksas",IF('2a+c+n'!$Q43="C",'2a+c+n'!H43,0))</f>
        <v>0</v>
      </c>
      <c r="I43" s="115"/>
      <c r="J43" s="115"/>
      <c r="K43" s="116">
        <f>IF($C$4="citu pasākumu izmaksas",IF('2a+c+n'!$Q43="C",'2a+c+n'!K43,0))</f>
        <v>0</v>
      </c>
      <c r="L43" s="82">
        <f>IF($C$4="citu pasākumu izmaksas",IF('2a+c+n'!$Q43="C",'2a+c+n'!L43,0))</f>
        <v>0</v>
      </c>
      <c r="M43" s="115">
        <f>IF($C$4="citu pasākumu izmaksas",IF('2a+c+n'!$Q43="C",'2a+c+n'!M43,0))</f>
        <v>0</v>
      </c>
      <c r="N43" s="115">
        <f>IF($C$4="citu pasākumu izmaksas",IF('2a+c+n'!$Q43="C",'2a+c+n'!N43,0))</f>
        <v>0</v>
      </c>
      <c r="O43" s="115">
        <f>IF($C$4="citu pasākumu izmaksas",IF('2a+c+n'!$Q43="C",'2a+c+n'!O43,0))</f>
        <v>0</v>
      </c>
      <c r="P43" s="116">
        <f>IF($C$4="citu pasākumu izmaksas",IF('2a+c+n'!$Q43="C",'2a+c+n'!P43,0))</f>
        <v>0</v>
      </c>
    </row>
    <row r="44" spans="1:16" x14ac:dyDescent="0.2">
      <c r="A44" s="51">
        <f>IF(P44=0,0,IF(COUNTBLANK(P44)=1,0,COUNTA($P$14:P44)))</f>
        <v>0</v>
      </c>
      <c r="B44" s="24">
        <f>IF($C$4="citu pasākumu izmaksas",IF('2a+c+n'!$Q44="C",'2a+c+n'!B44,0))</f>
        <v>0</v>
      </c>
      <c r="C44" s="24">
        <f>IF($C$4="citu pasākumu izmaksas",IF('2a+c+n'!$Q44="C",'2a+c+n'!C44,0))</f>
        <v>0</v>
      </c>
      <c r="D44" s="24">
        <f>IF($C$4="citu pasākumu izmaksas",IF('2a+c+n'!$Q44="C",'2a+c+n'!D44,0))</f>
        <v>0</v>
      </c>
      <c r="E44" s="46"/>
      <c r="F44" s="65"/>
      <c r="G44" s="115"/>
      <c r="H44" s="115">
        <f>IF($C$4="citu pasākumu izmaksas",IF('2a+c+n'!$Q44="C",'2a+c+n'!H44,0))</f>
        <v>0</v>
      </c>
      <c r="I44" s="115"/>
      <c r="J44" s="115"/>
      <c r="K44" s="116">
        <f>IF($C$4="citu pasākumu izmaksas",IF('2a+c+n'!$Q44="C",'2a+c+n'!K44,0))</f>
        <v>0</v>
      </c>
      <c r="L44" s="82">
        <f>IF($C$4="citu pasākumu izmaksas",IF('2a+c+n'!$Q44="C",'2a+c+n'!L44,0))</f>
        <v>0</v>
      </c>
      <c r="M44" s="115">
        <f>IF($C$4="citu pasākumu izmaksas",IF('2a+c+n'!$Q44="C",'2a+c+n'!M44,0))</f>
        <v>0</v>
      </c>
      <c r="N44" s="115">
        <f>IF($C$4="citu pasākumu izmaksas",IF('2a+c+n'!$Q44="C",'2a+c+n'!N44,0))</f>
        <v>0</v>
      </c>
      <c r="O44" s="115">
        <f>IF($C$4="citu pasākumu izmaksas",IF('2a+c+n'!$Q44="C",'2a+c+n'!O44,0))</f>
        <v>0</v>
      </c>
      <c r="P44" s="116">
        <f>IF($C$4="citu pasākumu izmaksas",IF('2a+c+n'!$Q44="C",'2a+c+n'!P44,0))</f>
        <v>0</v>
      </c>
    </row>
    <row r="45" spans="1:16" x14ac:dyDescent="0.2">
      <c r="A45" s="51">
        <f>IF(P45=0,0,IF(COUNTBLANK(P45)=1,0,COUNTA($P$14:P45)))</f>
        <v>0</v>
      </c>
      <c r="B45" s="24">
        <f>IF($C$4="citu pasākumu izmaksas",IF('2a+c+n'!$Q45="C",'2a+c+n'!B45,0))</f>
        <v>0</v>
      </c>
      <c r="C45" s="24">
        <f>IF($C$4="citu pasākumu izmaksas",IF('2a+c+n'!$Q45="C",'2a+c+n'!C45,0))</f>
        <v>0</v>
      </c>
      <c r="D45" s="24">
        <f>IF($C$4="citu pasākumu izmaksas",IF('2a+c+n'!$Q45="C",'2a+c+n'!D45,0))</f>
        <v>0</v>
      </c>
      <c r="E45" s="46"/>
      <c r="F45" s="65"/>
      <c r="G45" s="115"/>
      <c r="H45" s="115">
        <f>IF($C$4="citu pasākumu izmaksas",IF('2a+c+n'!$Q45="C",'2a+c+n'!H45,0))</f>
        <v>0</v>
      </c>
      <c r="I45" s="115"/>
      <c r="J45" s="115"/>
      <c r="K45" s="116">
        <f>IF($C$4="citu pasākumu izmaksas",IF('2a+c+n'!$Q45="C",'2a+c+n'!K45,0))</f>
        <v>0</v>
      </c>
      <c r="L45" s="82">
        <f>IF($C$4="citu pasākumu izmaksas",IF('2a+c+n'!$Q45="C",'2a+c+n'!L45,0))</f>
        <v>0</v>
      </c>
      <c r="M45" s="115">
        <f>IF($C$4="citu pasākumu izmaksas",IF('2a+c+n'!$Q45="C",'2a+c+n'!M45,0))</f>
        <v>0</v>
      </c>
      <c r="N45" s="115">
        <f>IF($C$4="citu pasākumu izmaksas",IF('2a+c+n'!$Q45="C",'2a+c+n'!N45,0))</f>
        <v>0</v>
      </c>
      <c r="O45" s="115">
        <f>IF($C$4="citu pasākumu izmaksas",IF('2a+c+n'!$Q45="C",'2a+c+n'!O45,0))</f>
        <v>0</v>
      </c>
      <c r="P45" s="116">
        <f>IF($C$4="citu pasākumu izmaksas",IF('2a+c+n'!$Q45="C",'2a+c+n'!P45,0))</f>
        <v>0</v>
      </c>
    </row>
    <row r="46" spans="1:16" x14ac:dyDescent="0.2">
      <c r="A46" s="51">
        <f>IF(P46=0,0,IF(COUNTBLANK(P46)=1,0,COUNTA($P$14:P46)))</f>
        <v>0</v>
      </c>
      <c r="B46" s="24">
        <f>IF($C$4="citu pasākumu izmaksas",IF('2a+c+n'!$Q46="C",'2a+c+n'!B46,0))</f>
        <v>0</v>
      </c>
      <c r="C46" s="24">
        <f>IF($C$4="citu pasākumu izmaksas",IF('2a+c+n'!$Q46="C",'2a+c+n'!C46,0))</f>
        <v>0</v>
      </c>
      <c r="D46" s="24">
        <f>IF($C$4="citu pasākumu izmaksas",IF('2a+c+n'!$Q46="C",'2a+c+n'!D46,0))</f>
        <v>0</v>
      </c>
      <c r="E46" s="46"/>
      <c r="F46" s="65"/>
      <c r="G46" s="115"/>
      <c r="H46" s="115">
        <f>IF($C$4="citu pasākumu izmaksas",IF('2a+c+n'!$Q46="C",'2a+c+n'!H46,0))</f>
        <v>0</v>
      </c>
      <c r="I46" s="115"/>
      <c r="J46" s="115"/>
      <c r="K46" s="116">
        <f>IF($C$4="citu pasākumu izmaksas",IF('2a+c+n'!$Q46="C",'2a+c+n'!K46,0))</f>
        <v>0</v>
      </c>
      <c r="L46" s="82">
        <f>IF($C$4="citu pasākumu izmaksas",IF('2a+c+n'!$Q46="C",'2a+c+n'!L46,0))</f>
        <v>0</v>
      </c>
      <c r="M46" s="115">
        <f>IF($C$4="citu pasākumu izmaksas",IF('2a+c+n'!$Q46="C",'2a+c+n'!M46,0))</f>
        <v>0</v>
      </c>
      <c r="N46" s="115">
        <f>IF($C$4="citu pasākumu izmaksas",IF('2a+c+n'!$Q46="C",'2a+c+n'!N46,0))</f>
        <v>0</v>
      </c>
      <c r="O46" s="115">
        <f>IF($C$4="citu pasākumu izmaksas",IF('2a+c+n'!$Q46="C",'2a+c+n'!O46,0))</f>
        <v>0</v>
      </c>
      <c r="P46" s="116">
        <f>IF($C$4="citu pasākumu izmaksas",IF('2a+c+n'!$Q46="C",'2a+c+n'!P46,0))</f>
        <v>0</v>
      </c>
    </row>
    <row r="47" spans="1:16" x14ac:dyDescent="0.2">
      <c r="A47" s="51">
        <f>IF(P47=0,0,IF(COUNTBLANK(P47)=1,0,COUNTA($P$14:P47)))</f>
        <v>0</v>
      </c>
      <c r="B47" s="24">
        <f>IF($C$4="citu pasākumu izmaksas",IF('2a+c+n'!$Q47="C",'2a+c+n'!B47,0))</f>
        <v>0</v>
      </c>
      <c r="C47" s="24">
        <f>IF($C$4="citu pasākumu izmaksas",IF('2a+c+n'!$Q47="C",'2a+c+n'!C47,0))</f>
        <v>0</v>
      </c>
      <c r="D47" s="24">
        <f>IF($C$4="citu pasākumu izmaksas",IF('2a+c+n'!$Q47="C",'2a+c+n'!D47,0))</f>
        <v>0</v>
      </c>
      <c r="E47" s="46"/>
      <c r="F47" s="65"/>
      <c r="G47" s="115"/>
      <c r="H47" s="115">
        <f>IF($C$4="citu pasākumu izmaksas",IF('2a+c+n'!$Q47="C",'2a+c+n'!H47,0))</f>
        <v>0</v>
      </c>
      <c r="I47" s="115"/>
      <c r="J47" s="115"/>
      <c r="K47" s="116">
        <f>IF($C$4="citu pasākumu izmaksas",IF('2a+c+n'!$Q47="C",'2a+c+n'!K47,0))</f>
        <v>0</v>
      </c>
      <c r="L47" s="82">
        <f>IF($C$4="citu pasākumu izmaksas",IF('2a+c+n'!$Q47="C",'2a+c+n'!L47,0))</f>
        <v>0</v>
      </c>
      <c r="M47" s="115">
        <f>IF($C$4="citu pasākumu izmaksas",IF('2a+c+n'!$Q47="C",'2a+c+n'!M47,0))</f>
        <v>0</v>
      </c>
      <c r="N47" s="115">
        <f>IF($C$4="citu pasākumu izmaksas",IF('2a+c+n'!$Q47="C",'2a+c+n'!N47,0))</f>
        <v>0</v>
      </c>
      <c r="O47" s="115">
        <f>IF($C$4="citu pasākumu izmaksas",IF('2a+c+n'!$Q47="C",'2a+c+n'!O47,0))</f>
        <v>0</v>
      </c>
      <c r="P47" s="116">
        <f>IF($C$4="citu pasākumu izmaksas",IF('2a+c+n'!$Q47="C",'2a+c+n'!P47,0))</f>
        <v>0</v>
      </c>
    </row>
    <row r="48" spans="1:16" x14ac:dyDescent="0.2">
      <c r="A48" s="51">
        <f>IF(P48=0,0,IF(COUNTBLANK(P48)=1,0,COUNTA($P$14:P48)))</f>
        <v>0</v>
      </c>
      <c r="B48" s="24">
        <f>IF($C$4="citu pasākumu izmaksas",IF('2a+c+n'!$Q48="C",'2a+c+n'!B48,0))</f>
        <v>0</v>
      </c>
      <c r="C48" s="24">
        <f>IF($C$4="citu pasākumu izmaksas",IF('2a+c+n'!$Q48="C",'2a+c+n'!C48,0))</f>
        <v>0</v>
      </c>
      <c r="D48" s="24">
        <f>IF($C$4="citu pasākumu izmaksas",IF('2a+c+n'!$Q48="C",'2a+c+n'!D48,0))</f>
        <v>0</v>
      </c>
      <c r="E48" s="46"/>
      <c r="F48" s="65"/>
      <c r="G48" s="115"/>
      <c r="H48" s="115">
        <f>IF($C$4="citu pasākumu izmaksas",IF('2a+c+n'!$Q48="C",'2a+c+n'!H48,0))</f>
        <v>0</v>
      </c>
      <c r="I48" s="115"/>
      <c r="J48" s="115"/>
      <c r="K48" s="116">
        <f>IF($C$4="citu pasākumu izmaksas",IF('2a+c+n'!$Q48="C",'2a+c+n'!K48,0))</f>
        <v>0</v>
      </c>
      <c r="L48" s="82">
        <f>IF($C$4="citu pasākumu izmaksas",IF('2a+c+n'!$Q48="C",'2a+c+n'!L48,0))</f>
        <v>0</v>
      </c>
      <c r="M48" s="115">
        <f>IF($C$4="citu pasākumu izmaksas",IF('2a+c+n'!$Q48="C",'2a+c+n'!M48,0))</f>
        <v>0</v>
      </c>
      <c r="N48" s="115">
        <f>IF($C$4="citu pasākumu izmaksas",IF('2a+c+n'!$Q48="C",'2a+c+n'!N48,0))</f>
        <v>0</v>
      </c>
      <c r="O48" s="115">
        <f>IF($C$4="citu pasākumu izmaksas",IF('2a+c+n'!$Q48="C",'2a+c+n'!O48,0))</f>
        <v>0</v>
      </c>
      <c r="P48" s="116">
        <f>IF($C$4="citu pasākumu izmaksas",IF('2a+c+n'!$Q48="C",'2a+c+n'!P48,0))</f>
        <v>0</v>
      </c>
    </row>
    <row r="49" spans="1:16" x14ac:dyDescent="0.2">
      <c r="A49" s="51">
        <f>IF(P49=0,0,IF(COUNTBLANK(P49)=1,0,COUNTA($P$14:P49)))</f>
        <v>0</v>
      </c>
      <c r="B49" s="24">
        <f>IF($C$4="citu pasākumu izmaksas",IF('2a+c+n'!$Q49="C",'2a+c+n'!B49,0))</f>
        <v>0</v>
      </c>
      <c r="C49" s="24">
        <f>IF($C$4="citu pasākumu izmaksas",IF('2a+c+n'!$Q49="C",'2a+c+n'!C49,0))</f>
        <v>0</v>
      </c>
      <c r="D49" s="24">
        <f>IF($C$4="citu pasākumu izmaksas",IF('2a+c+n'!$Q49="C",'2a+c+n'!D49,0))</f>
        <v>0</v>
      </c>
      <c r="E49" s="46"/>
      <c r="F49" s="65"/>
      <c r="G49" s="115"/>
      <c r="H49" s="115">
        <f>IF($C$4="citu pasākumu izmaksas",IF('2a+c+n'!$Q49="C",'2a+c+n'!H49,0))</f>
        <v>0</v>
      </c>
      <c r="I49" s="115"/>
      <c r="J49" s="115"/>
      <c r="K49" s="116">
        <f>IF($C$4="citu pasākumu izmaksas",IF('2a+c+n'!$Q49="C",'2a+c+n'!K49,0))</f>
        <v>0</v>
      </c>
      <c r="L49" s="82">
        <f>IF($C$4="citu pasākumu izmaksas",IF('2a+c+n'!$Q49="C",'2a+c+n'!L49,0))</f>
        <v>0</v>
      </c>
      <c r="M49" s="115">
        <f>IF($C$4="citu pasākumu izmaksas",IF('2a+c+n'!$Q49="C",'2a+c+n'!M49,0))</f>
        <v>0</v>
      </c>
      <c r="N49" s="115">
        <f>IF($C$4="citu pasākumu izmaksas",IF('2a+c+n'!$Q49="C",'2a+c+n'!N49,0))</f>
        <v>0</v>
      </c>
      <c r="O49" s="115">
        <f>IF($C$4="citu pasākumu izmaksas",IF('2a+c+n'!$Q49="C",'2a+c+n'!O49,0))</f>
        <v>0</v>
      </c>
      <c r="P49" s="116">
        <f>IF($C$4="citu pasākumu izmaksas",IF('2a+c+n'!$Q49="C",'2a+c+n'!P49,0))</f>
        <v>0</v>
      </c>
    </row>
    <row r="50" spans="1:16" x14ac:dyDescent="0.2">
      <c r="A50" s="51">
        <f>IF(P50=0,0,IF(COUNTBLANK(P50)=1,0,COUNTA($P$14:P50)))</f>
        <v>0</v>
      </c>
      <c r="B50" s="24">
        <f>IF($C$4="citu pasākumu izmaksas",IF('2a+c+n'!$Q50="C",'2a+c+n'!B50,0))</f>
        <v>0</v>
      </c>
      <c r="C50" s="24">
        <f>IF($C$4="citu pasākumu izmaksas",IF('2a+c+n'!$Q50="C",'2a+c+n'!C50,0))</f>
        <v>0</v>
      </c>
      <c r="D50" s="24">
        <f>IF($C$4="citu pasākumu izmaksas",IF('2a+c+n'!$Q50="C",'2a+c+n'!D50,0))</f>
        <v>0</v>
      </c>
      <c r="E50" s="46"/>
      <c r="F50" s="65"/>
      <c r="G50" s="115"/>
      <c r="H50" s="115">
        <f>IF($C$4="citu pasākumu izmaksas",IF('2a+c+n'!$Q50="C",'2a+c+n'!H50,0))</f>
        <v>0</v>
      </c>
      <c r="I50" s="115"/>
      <c r="J50" s="115"/>
      <c r="K50" s="116">
        <f>IF($C$4="citu pasākumu izmaksas",IF('2a+c+n'!$Q50="C",'2a+c+n'!K50,0))</f>
        <v>0</v>
      </c>
      <c r="L50" s="82">
        <f>IF($C$4="citu pasākumu izmaksas",IF('2a+c+n'!$Q50="C",'2a+c+n'!L50,0))</f>
        <v>0</v>
      </c>
      <c r="M50" s="115">
        <f>IF($C$4="citu pasākumu izmaksas",IF('2a+c+n'!$Q50="C",'2a+c+n'!M50,0))</f>
        <v>0</v>
      </c>
      <c r="N50" s="115">
        <f>IF($C$4="citu pasākumu izmaksas",IF('2a+c+n'!$Q50="C",'2a+c+n'!N50,0))</f>
        <v>0</v>
      </c>
      <c r="O50" s="115">
        <f>IF($C$4="citu pasākumu izmaksas",IF('2a+c+n'!$Q50="C",'2a+c+n'!O50,0))</f>
        <v>0</v>
      </c>
      <c r="P50" s="116">
        <f>IF($C$4="citu pasākumu izmaksas",IF('2a+c+n'!$Q50="C",'2a+c+n'!P50,0))</f>
        <v>0</v>
      </c>
    </row>
    <row r="51" spans="1:16" x14ac:dyDescent="0.2">
      <c r="A51" s="51">
        <f>IF(P51=0,0,IF(COUNTBLANK(P51)=1,0,COUNTA($P$14:P51)))</f>
        <v>0</v>
      </c>
      <c r="B51" s="24">
        <f>IF($C$4="citu pasākumu izmaksas",IF('2a+c+n'!$Q51="C",'2a+c+n'!B51,0))</f>
        <v>0</v>
      </c>
      <c r="C51" s="24">
        <f>IF($C$4="citu pasākumu izmaksas",IF('2a+c+n'!$Q51="C",'2a+c+n'!C51,0))</f>
        <v>0</v>
      </c>
      <c r="D51" s="24">
        <f>IF($C$4="citu pasākumu izmaksas",IF('2a+c+n'!$Q51="C",'2a+c+n'!D51,0))</f>
        <v>0</v>
      </c>
      <c r="E51" s="46"/>
      <c r="F51" s="65"/>
      <c r="G51" s="115"/>
      <c r="H51" s="115">
        <f>IF($C$4="citu pasākumu izmaksas",IF('2a+c+n'!$Q51="C",'2a+c+n'!H51,0))</f>
        <v>0</v>
      </c>
      <c r="I51" s="115"/>
      <c r="J51" s="115"/>
      <c r="K51" s="116">
        <f>IF($C$4="citu pasākumu izmaksas",IF('2a+c+n'!$Q51="C",'2a+c+n'!K51,0))</f>
        <v>0</v>
      </c>
      <c r="L51" s="82">
        <f>IF($C$4="citu pasākumu izmaksas",IF('2a+c+n'!$Q51="C",'2a+c+n'!L51,0))</f>
        <v>0</v>
      </c>
      <c r="M51" s="115">
        <f>IF($C$4="citu pasākumu izmaksas",IF('2a+c+n'!$Q51="C",'2a+c+n'!M51,0))</f>
        <v>0</v>
      </c>
      <c r="N51" s="115">
        <f>IF($C$4="citu pasākumu izmaksas",IF('2a+c+n'!$Q51="C",'2a+c+n'!N51,0))</f>
        <v>0</v>
      </c>
      <c r="O51" s="115">
        <f>IF($C$4="citu pasākumu izmaksas",IF('2a+c+n'!$Q51="C",'2a+c+n'!O51,0))</f>
        <v>0</v>
      </c>
      <c r="P51" s="116">
        <f>IF($C$4="citu pasākumu izmaksas",IF('2a+c+n'!$Q51="C",'2a+c+n'!P51,0))</f>
        <v>0</v>
      </c>
    </row>
    <row r="52" spans="1:16" x14ac:dyDescent="0.2">
      <c r="A52" s="51">
        <f>IF(P52=0,0,IF(COUNTBLANK(P52)=1,0,COUNTA($P$14:P52)))</f>
        <v>0</v>
      </c>
      <c r="B52" s="24">
        <f>IF($C$4="citu pasākumu izmaksas",IF('2a+c+n'!$Q52="C",'2a+c+n'!B52,0))</f>
        <v>0</v>
      </c>
      <c r="C52" s="24">
        <f>IF($C$4="citu pasākumu izmaksas",IF('2a+c+n'!$Q52="C",'2a+c+n'!C52,0))</f>
        <v>0</v>
      </c>
      <c r="D52" s="24">
        <f>IF($C$4="citu pasākumu izmaksas",IF('2a+c+n'!$Q52="C",'2a+c+n'!D52,0))</f>
        <v>0</v>
      </c>
      <c r="E52" s="46"/>
      <c r="F52" s="65"/>
      <c r="G52" s="115"/>
      <c r="H52" s="115">
        <f>IF($C$4="citu pasākumu izmaksas",IF('2a+c+n'!$Q52="C",'2a+c+n'!H52,0))</f>
        <v>0</v>
      </c>
      <c r="I52" s="115"/>
      <c r="J52" s="115"/>
      <c r="K52" s="116">
        <f>IF($C$4="citu pasākumu izmaksas",IF('2a+c+n'!$Q52="C",'2a+c+n'!K52,0))</f>
        <v>0</v>
      </c>
      <c r="L52" s="82">
        <f>IF($C$4="citu pasākumu izmaksas",IF('2a+c+n'!$Q52="C",'2a+c+n'!L52,0))</f>
        <v>0</v>
      </c>
      <c r="M52" s="115">
        <f>IF($C$4="citu pasākumu izmaksas",IF('2a+c+n'!$Q52="C",'2a+c+n'!M52,0))</f>
        <v>0</v>
      </c>
      <c r="N52" s="115">
        <f>IF($C$4="citu pasākumu izmaksas",IF('2a+c+n'!$Q52="C",'2a+c+n'!N52,0))</f>
        <v>0</v>
      </c>
      <c r="O52" s="115">
        <f>IF($C$4="citu pasākumu izmaksas",IF('2a+c+n'!$Q52="C",'2a+c+n'!O52,0))</f>
        <v>0</v>
      </c>
      <c r="P52" s="116">
        <f>IF($C$4="citu pasākumu izmaksas",IF('2a+c+n'!$Q52="C",'2a+c+n'!P52,0))</f>
        <v>0</v>
      </c>
    </row>
    <row r="53" spans="1:16" x14ac:dyDescent="0.2">
      <c r="A53" s="51">
        <f>IF(P53=0,0,IF(COUNTBLANK(P53)=1,0,COUNTA($P$14:P53)))</f>
        <v>0</v>
      </c>
      <c r="B53" s="24">
        <f>IF($C$4="citu pasākumu izmaksas",IF('2a+c+n'!$Q53="C",'2a+c+n'!B53,0))</f>
        <v>0</v>
      </c>
      <c r="C53" s="24">
        <f>IF($C$4="citu pasākumu izmaksas",IF('2a+c+n'!$Q53="C",'2a+c+n'!C53,0))</f>
        <v>0</v>
      </c>
      <c r="D53" s="24">
        <f>IF($C$4="citu pasākumu izmaksas",IF('2a+c+n'!$Q53="C",'2a+c+n'!D53,0))</f>
        <v>0</v>
      </c>
      <c r="E53" s="46"/>
      <c r="F53" s="65"/>
      <c r="G53" s="115"/>
      <c r="H53" s="115">
        <f>IF($C$4="citu pasākumu izmaksas",IF('2a+c+n'!$Q53="C",'2a+c+n'!H53,0))</f>
        <v>0</v>
      </c>
      <c r="I53" s="115"/>
      <c r="J53" s="115"/>
      <c r="K53" s="116">
        <f>IF($C$4="citu pasākumu izmaksas",IF('2a+c+n'!$Q53="C",'2a+c+n'!K53,0))</f>
        <v>0</v>
      </c>
      <c r="L53" s="82">
        <f>IF($C$4="citu pasākumu izmaksas",IF('2a+c+n'!$Q53="C",'2a+c+n'!L53,0))</f>
        <v>0</v>
      </c>
      <c r="M53" s="115">
        <f>IF($C$4="citu pasākumu izmaksas",IF('2a+c+n'!$Q53="C",'2a+c+n'!M53,0))</f>
        <v>0</v>
      </c>
      <c r="N53" s="115">
        <f>IF($C$4="citu pasākumu izmaksas",IF('2a+c+n'!$Q53="C",'2a+c+n'!N53,0))</f>
        <v>0</v>
      </c>
      <c r="O53" s="115">
        <f>IF($C$4="citu pasākumu izmaksas",IF('2a+c+n'!$Q53="C",'2a+c+n'!O53,0))</f>
        <v>0</v>
      </c>
      <c r="P53" s="116">
        <f>IF($C$4="citu pasākumu izmaksas",IF('2a+c+n'!$Q53="C",'2a+c+n'!P53,0))</f>
        <v>0</v>
      </c>
    </row>
    <row r="54" spans="1:16" x14ac:dyDescent="0.2">
      <c r="A54" s="51">
        <f>IF(P54=0,0,IF(COUNTBLANK(P54)=1,0,COUNTA($P$14:P54)))</f>
        <v>0</v>
      </c>
      <c r="B54" s="24">
        <f>IF($C$4="citu pasākumu izmaksas",IF('2a+c+n'!$Q54="C",'2a+c+n'!B54,0))</f>
        <v>0</v>
      </c>
      <c r="C54" s="24">
        <f>IF($C$4="citu pasākumu izmaksas",IF('2a+c+n'!$Q54="C",'2a+c+n'!C54,0))</f>
        <v>0</v>
      </c>
      <c r="D54" s="24">
        <f>IF($C$4="citu pasākumu izmaksas",IF('2a+c+n'!$Q54="C",'2a+c+n'!D54,0))</f>
        <v>0</v>
      </c>
      <c r="E54" s="46"/>
      <c r="F54" s="65"/>
      <c r="G54" s="115"/>
      <c r="H54" s="115">
        <f>IF($C$4="citu pasākumu izmaksas",IF('2a+c+n'!$Q54="C",'2a+c+n'!H54,0))</f>
        <v>0</v>
      </c>
      <c r="I54" s="115"/>
      <c r="J54" s="115"/>
      <c r="K54" s="116">
        <f>IF($C$4="citu pasākumu izmaksas",IF('2a+c+n'!$Q54="C",'2a+c+n'!K54,0))</f>
        <v>0</v>
      </c>
      <c r="L54" s="82">
        <f>IF($C$4="citu pasākumu izmaksas",IF('2a+c+n'!$Q54="C",'2a+c+n'!L54,0))</f>
        <v>0</v>
      </c>
      <c r="M54" s="115">
        <f>IF($C$4="citu pasākumu izmaksas",IF('2a+c+n'!$Q54="C",'2a+c+n'!M54,0))</f>
        <v>0</v>
      </c>
      <c r="N54" s="115">
        <f>IF($C$4="citu pasākumu izmaksas",IF('2a+c+n'!$Q54="C",'2a+c+n'!N54,0))</f>
        <v>0</v>
      </c>
      <c r="O54" s="115">
        <f>IF($C$4="citu pasākumu izmaksas",IF('2a+c+n'!$Q54="C",'2a+c+n'!O54,0))</f>
        <v>0</v>
      </c>
      <c r="P54" s="116">
        <f>IF($C$4="citu pasākumu izmaksas",IF('2a+c+n'!$Q54="C",'2a+c+n'!P54,0))</f>
        <v>0</v>
      </c>
    </row>
    <row r="55" spans="1:16" x14ac:dyDescent="0.2">
      <c r="A55" s="51">
        <f>IF(P55=0,0,IF(COUNTBLANK(P55)=1,0,COUNTA($P$14:P55)))</f>
        <v>0</v>
      </c>
      <c r="B55" s="24">
        <f>IF($C$4="citu pasākumu izmaksas",IF('2a+c+n'!$Q55="C",'2a+c+n'!B55,0))</f>
        <v>0</v>
      </c>
      <c r="C55" s="24">
        <f>IF($C$4="citu pasākumu izmaksas",IF('2a+c+n'!$Q55="C",'2a+c+n'!C55,0))</f>
        <v>0</v>
      </c>
      <c r="D55" s="24">
        <f>IF($C$4="citu pasākumu izmaksas",IF('2a+c+n'!$Q55="C",'2a+c+n'!D55,0))</f>
        <v>0</v>
      </c>
      <c r="E55" s="46"/>
      <c r="F55" s="65"/>
      <c r="G55" s="115"/>
      <c r="H55" s="115">
        <f>IF($C$4="citu pasākumu izmaksas",IF('2a+c+n'!$Q55="C",'2a+c+n'!H55,0))</f>
        <v>0</v>
      </c>
      <c r="I55" s="115"/>
      <c r="J55" s="115"/>
      <c r="K55" s="116">
        <f>IF($C$4="citu pasākumu izmaksas",IF('2a+c+n'!$Q55="C",'2a+c+n'!K55,0))</f>
        <v>0</v>
      </c>
      <c r="L55" s="82">
        <f>IF($C$4="citu pasākumu izmaksas",IF('2a+c+n'!$Q55="C",'2a+c+n'!L55,0))</f>
        <v>0</v>
      </c>
      <c r="M55" s="115">
        <f>IF($C$4="citu pasākumu izmaksas",IF('2a+c+n'!$Q55="C",'2a+c+n'!M55,0))</f>
        <v>0</v>
      </c>
      <c r="N55" s="115">
        <f>IF($C$4="citu pasākumu izmaksas",IF('2a+c+n'!$Q55="C",'2a+c+n'!N55,0))</f>
        <v>0</v>
      </c>
      <c r="O55" s="115">
        <f>IF($C$4="citu pasākumu izmaksas",IF('2a+c+n'!$Q55="C",'2a+c+n'!O55,0))</f>
        <v>0</v>
      </c>
      <c r="P55" s="116">
        <f>IF($C$4="citu pasākumu izmaksas",IF('2a+c+n'!$Q55="C",'2a+c+n'!P55,0))</f>
        <v>0</v>
      </c>
    </row>
    <row r="56" spans="1:16" x14ac:dyDescent="0.2">
      <c r="A56" s="51">
        <f>IF(P56=0,0,IF(COUNTBLANK(P56)=1,0,COUNTA($P$14:P56)))</f>
        <v>0</v>
      </c>
      <c r="B56" s="24">
        <f>IF($C$4="citu pasākumu izmaksas",IF('2a+c+n'!$Q56="C",'2a+c+n'!B56,0))</f>
        <v>0</v>
      </c>
      <c r="C56" s="24">
        <f>IF($C$4="citu pasākumu izmaksas",IF('2a+c+n'!$Q56="C",'2a+c+n'!C56,0))</f>
        <v>0</v>
      </c>
      <c r="D56" s="24">
        <f>IF($C$4="citu pasākumu izmaksas",IF('2a+c+n'!$Q56="C",'2a+c+n'!D56,0))</f>
        <v>0</v>
      </c>
      <c r="E56" s="46"/>
      <c r="F56" s="65"/>
      <c r="G56" s="115"/>
      <c r="H56" s="115">
        <f>IF($C$4="citu pasākumu izmaksas",IF('2a+c+n'!$Q56="C",'2a+c+n'!H56,0))</f>
        <v>0</v>
      </c>
      <c r="I56" s="115"/>
      <c r="J56" s="115"/>
      <c r="K56" s="116">
        <f>IF($C$4="citu pasākumu izmaksas",IF('2a+c+n'!$Q56="C",'2a+c+n'!K56,0))</f>
        <v>0</v>
      </c>
      <c r="L56" s="82">
        <f>IF($C$4="citu pasākumu izmaksas",IF('2a+c+n'!$Q56="C",'2a+c+n'!L56,0))</f>
        <v>0</v>
      </c>
      <c r="M56" s="115">
        <f>IF($C$4="citu pasākumu izmaksas",IF('2a+c+n'!$Q56="C",'2a+c+n'!M56,0))</f>
        <v>0</v>
      </c>
      <c r="N56" s="115">
        <f>IF($C$4="citu pasākumu izmaksas",IF('2a+c+n'!$Q56="C",'2a+c+n'!N56,0))</f>
        <v>0</v>
      </c>
      <c r="O56" s="115">
        <f>IF($C$4="citu pasākumu izmaksas",IF('2a+c+n'!$Q56="C",'2a+c+n'!O56,0))</f>
        <v>0</v>
      </c>
      <c r="P56" s="116">
        <f>IF($C$4="citu pasākumu izmaksas",IF('2a+c+n'!$Q56="C",'2a+c+n'!P56,0))</f>
        <v>0</v>
      </c>
    </row>
    <row r="57" spans="1:16" x14ac:dyDescent="0.2">
      <c r="A57" s="51">
        <f>IF(P57=0,0,IF(COUNTBLANK(P57)=1,0,COUNTA($P$14:P57)))</f>
        <v>0</v>
      </c>
      <c r="B57" s="24">
        <f>IF($C$4="citu pasākumu izmaksas",IF('2a+c+n'!$Q57="C",'2a+c+n'!B57,0))</f>
        <v>0</v>
      </c>
      <c r="C57" s="24">
        <f>IF($C$4="citu pasākumu izmaksas",IF('2a+c+n'!$Q57="C",'2a+c+n'!C57,0))</f>
        <v>0</v>
      </c>
      <c r="D57" s="24">
        <f>IF($C$4="citu pasākumu izmaksas",IF('2a+c+n'!$Q57="C",'2a+c+n'!D57,0))</f>
        <v>0</v>
      </c>
      <c r="E57" s="46"/>
      <c r="F57" s="65"/>
      <c r="G57" s="115"/>
      <c r="H57" s="115">
        <f>IF($C$4="citu pasākumu izmaksas",IF('2a+c+n'!$Q57="C",'2a+c+n'!H57,0))</f>
        <v>0</v>
      </c>
      <c r="I57" s="115"/>
      <c r="J57" s="115"/>
      <c r="K57" s="116">
        <f>IF($C$4="citu pasākumu izmaksas",IF('2a+c+n'!$Q57="C",'2a+c+n'!K57,0))</f>
        <v>0</v>
      </c>
      <c r="L57" s="82">
        <f>IF($C$4="citu pasākumu izmaksas",IF('2a+c+n'!$Q57="C",'2a+c+n'!L57,0))</f>
        <v>0</v>
      </c>
      <c r="M57" s="115">
        <f>IF($C$4="citu pasākumu izmaksas",IF('2a+c+n'!$Q57="C",'2a+c+n'!M57,0))</f>
        <v>0</v>
      </c>
      <c r="N57" s="115">
        <f>IF($C$4="citu pasākumu izmaksas",IF('2a+c+n'!$Q57="C",'2a+c+n'!N57,0))</f>
        <v>0</v>
      </c>
      <c r="O57" s="115">
        <f>IF($C$4="citu pasākumu izmaksas",IF('2a+c+n'!$Q57="C",'2a+c+n'!O57,0))</f>
        <v>0</v>
      </c>
      <c r="P57" s="116">
        <f>IF($C$4="citu pasākumu izmaksas",IF('2a+c+n'!$Q57="C",'2a+c+n'!P57,0))</f>
        <v>0</v>
      </c>
    </row>
    <row r="58" spans="1:16" x14ac:dyDescent="0.2">
      <c r="A58" s="51">
        <f>IF(P58=0,0,IF(COUNTBLANK(P58)=1,0,COUNTA($P$14:P58)))</f>
        <v>0</v>
      </c>
      <c r="B58" s="24">
        <f>IF($C$4="citu pasākumu izmaksas",IF('2a+c+n'!$Q58="C",'2a+c+n'!B58,0))</f>
        <v>0</v>
      </c>
      <c r="C58" s="24">
        <f>IF($C$4="citu pasākumu izmaksas",IF('2a+c+n'!$Q58="C",'2a+c+n'!C58,0))</f>
        <v>0</v>
      </c>
      <c r="D58" s="24">
        <f>IF($C$4="citu pasākumu izmaksas",IF('2a+c+n'!$Q58="C",'2a+c+n'!D58,0))</f>
        <v>0</v>
      </c>
      <c r="E58" s="46"/>
      <c r="F58" s="65"/>
      <c r="G58" s="115"/>
      <c r="H58" s="115">
        <f>IF($C$4="citu pasākumu izmaksas",IF('2a+c+n'!$Q58="C",'2a+c+n'!H58,0))</f>
        <v>0</v>
      </c>
      <c r="I58" s="115"/>
      <c r="J58" s="115"/>
      <c r="K58" s="116">
        <f>IF($C$4="citu pasākumu izmaksas",IF('2a+c+n'!$Q58="C",'2a+c+n'!K58,0))</f>
        <v>0</v>
      </c>
      <c r="L58" s="82">
        <f>IF($C$4="citu pasākumu izmaksas",IF('2a+c+n'!$Q58="C",'2a+c+n'!L58,0))</f>
        <v>0</v>
      </c>
      <c r="M58" s="115">
        <f>IF($C$4="citu pasākumu izmaksas",IF('2a+c+n'!$Q58="C",'2a+c+n'!M58,0))</f>
        <v>0</v>
      </c>
      <c r="N58" s="115">
        <f>IF($C$4="citu pasākumu izmaksas",IF('2a+c+n'!$Q58="C",'2a+c+n'!N58,0))</f>
        <v>0</v>
      </c>
      <c r="O58" s="115">
        <f>IF($C$4="citu pasākumu izmaksas",IF('2a+c+n'!$Q58="C",'2a+c+n'!O58,0))</f>
        <v>0</v>
      </c>
      <c r="P58" s="116">
        <f>IF($C$4="citu pasākumu izmaksas",IF('2a+c+n'!$Q58="C",'2a+c+n'!P58,0))</f>
        <v>0</v>
      </c>
    </row>
    <row r="59" spans="1:16" x14ac:dyDescent="0.2">
      <c r="A59" s="51">
        <f>IF(P59=0,0,IF(COUNTBLANK(P59)=1,0,COUNTA($P$14:P59)))</f>
        <v>0</v>
      </c>
      <c r="B59" s="24">
        <f>IF($C$4="citu pasākumu izmaksas",IF('2a+c+n'!$Q59="C",'2a+c+n'!B59,0))</f>
        <v>0</v>
      </c>
      <c r="C59" s="24">
        <f>IF($C$4="citu pasākumu izmaksas",IF('2a+c+n'!$Q59="C",'2a+c+n'!C59,0))</f>
        <v>0</v>
      </c>
      <c r="D59" s="24">
        <f>IF($C$4="citu pasākumu izmaksas",IF('2a+c+n'!$Q59="C",'2a+c+n'!D59,0))</f>
        <v>0</v>
      </c>
      <c r="E59" s="46"/>
      <c r="F59" s="65"/>
      <c r="G59" s="115"/>
      <c r="H59" s="115">
        <f>IF($C$4="citu pasākumu izmaksas",IF('2a+c+n'!$Q59="C",'2a+c+n'!H59,0))</f>
        <v>0</v>
      </c>
      <c r="I59" s="115"/>
      <c r="J59" s="115"/>
      <c r="K59" s="116">
        <f>IF($C$4="citu pasākumu izmaksas",IF('2a+c+n'!$Q59="C",'2a+c+n'!K59,0))</f>
        <v>0</v>
      </c>
      <c r="L59" s="82">
        <f>IF($C$4="citu pasākumu izmaksas",IF('2a+c+n'!$Q59="C",'2a+c+n'!L59,0))</f>
        <v>0</v>
      </c>
      <c r="M59" s="115">
        <f>IF($C$4="citu pasākumu izmaksas",IF('2a+c+n'!$Q59="C",'2a+c+n'!M59,0))</f>
        <v>0</v>
      </c>
      <c r="N59" s="115">
        <f>IF($C$4="citu pasākumu izmaksas",IF('2a+c+n'!$Q59="C",'2a+c+n'!N59,0))</f>
        <v>0</v>
      </c>
      <c r="O59" s="115">
        <f>IF($C$4="citu pasākumu izmaksas",IF('2a+c+n'!$Q59="C",'2a+c+n'!O59,0))</f>
        <v>0</v>
      </c>
      <c r="P59" s="116">
        <f>IF($C$4="citu pasākumu izmaksas",IF('2a+c+n'!$Q59="C",'2a+c+n'!P59,0))</f>
        <v>0</v>
      </c>
    </row>
    <row r="60" spans="1:16" x14ac:dyDescent="0.2">
      <c r="A60" s="51">
        <f>IF(P60=0,0,IF(COUNTBLANK(P60)=1,0,COUNTA($P$14:P60)))</f>
        <v>0</v>
      </c>
      <c r="B60" s="24">
        <f>IF($C$4="citu pasākumu izmaksas",IF('2a+c+n'!$Q60="C",'2a+c+n'!B60,0))</f>
        <v>0</v>
      </c>
      <c r="C60" s="24">
        <f>IF($C$4="citu pasākumu izmaksas",IF('2a+c+n'!$Q60="C",'2a+c+n'!C60,0))</f>
        <v>0</v>
      </c>
      <c r="D60" s="24">
        <f>IF($C$4="citu pasākumu izmaksas",IF('2a+c+n'!$Q60="C",'2a+c+n'!D60,0))</f>
        <v>0</v>
      </c>
      <c r="E60" s="46"/>
      <c r="F60" s="65"/>
      <c r="G60" s="115"/>
      <c r="H60" s="115">
        <f>IF($C$4="citu pasākumu izmaksas",IF('2a+c+n'!$Q60="C",'2a+c+n'!H60,0))</f>
        <v>0</v>
      </c>
      <c r="I60" s="115"/>
      <c r="J60" s="115"/>
      <c r="K60" s="116">
        <f>IF($C$4="citu pasākumu izmaksas",IF('2a+c+n'!$Q60="C",'2a+c+n'!K60,0))</f>
        <v>0</v>
      </c>
      <c r="L60" s="82">
        <f>IF($C$4="citu pasākumu izmaksas",IF('2a+c+n'!$Q60="C",'2a+c+n'!L60,0))</f>
        <v>0</v>
      </c>
      <c r="M60" s="115">
        <f>IF($C$4="citu pasākumu izmaksas",IF('2a+c+n'!$Q60="C",'2a+c+n'!M60,0))</f>
        <v>0</v>
      </c>
      <c r="N60" s="115">
        <f>IF($C$4="citu pasākumu izmaksas",IF('2a+c+n'!$Q60="C",'2a+c+n'!N60,0))</f>
        <v>0</v>
      </c>
      <c r="O60" s="115">
        <f>IF($C$4="citu pasākumu izmaksas",IF('2a+c+n'!$Q60="C",'2a+c+n'!O60,0))</f>
        <v>0</v>
      </c>
      <c r="P60" s="116">
        <f>IF($C$4="citu pasākumu izmaksas",IF('2a+c+n'!$Q60="C",'2a+c+n'!P60,0))</f>
        <v>0</v>
      </c>
    </row>
    <row r="61" spans="1:16" x14ac:dyDescent="0.2">
      <c r="A61" s="51">
        <f>IF(P61=0,0,IF(COUNTBLANK(P61)=1,0,COUNTA($P$14:P61)))</f>
        <v>0</v>
      </c>
      <c r="B61" s="24">
        <f>IF($C$4="citu pasākumu izmaksas",IF('2a+c+n'!$Q61="C",'2a+c+n'!B61,0))</f>
        <v>0</v>
      </c>
      <c r="C61" s="24">
        <f>IF($C$4="citu pasākumu izmaksas",IF('2a+c+n'!$Q61="C",'2a+c+n'!C61,0))</f>
        <v>0</v>
      </c>
      <c r="D61" s="24">
        <f>IF($C$4="citu pasākumu izmaksas",IF('2a+c+n'!$Q61="C",'2a+c+n'!D61,0))</f>
        <v>0</v>
      </c>
      <c r="E61" s="46"/>
      <c r="F61" s="65"/>
      <c r="G61" s="115"/>
      <c r="H61" s="115">
        <f>IF($C$4="citu pasākumu izmaksas",IF('2a+c+n'!$Q61="C",'2a+c+n'!H61,0))</f>
        <v>0</v>
      </c>
      <c r="I61" s="115"/>
      <c r="J61" s="115"/>
      <c r="K61" s="116">
        <f>IF($C$4="citu pasākumu izmaksas",IF('2a+c+n'!$Q61="C",'2a+c+n'!K61,0))</f>
        <v>0</v>
      </c>
      <c r="L61" s="82">
        <f>IF($C$4="citu pasākumu izmaksas",IF('2a+c+n'!$Q61="C",'2a+c+n'!L61,0))</f>
        <v>0</v>
      </c>
      <c r="M61" s="115">
        <f>IF($C$4="citu pasākumu izmaksas",IF('2a+c+n'!$Q61="C",'2a+c+n'!M61,0))</f>
        <v>0</v>
      </c>
      <c r="N61" s="115">
        <f>IF($C$4="citu pasākumu izmaksas",IF('2a+c+n'!$Q61="C",'2a+c+n'!N61,0))</f>
        <v>0</v>
      </c>
      <c r="O61" s="115">
        <f>IF($C$4="citu pasākumu izmaksas",IF('2a+c+n'!$Q61="C",'2a+c+n'!O61,0))</f>
        <v>0</v>
      </c>
      <c r="P61" s="116">
        <f>IF($C$4="citu pasākumu izmaksas",IF('2a+c+n'!$Q61="C",'2a+c+n'!P61,0))</f>
        <v>0</v>
      </c>
    </row>
    <row r="62" spans="1:16" x14ac:dyDescent="0.2">
      <c r="A62" s="51">
        <f>IF(P62=0,0,IF(COUNTBLANK(P62)=1,0,COUNTA($P$14:P62)))</f>
        <v>0</v>
      </c>
      <c r="B62" s="24">
        <f>IF($C$4="citu pasākumu izmaksas",IF('2a+c+n'!$Q62="C",'2a+c+n'!B62,0))</f>
        <v>0</v>
      </c>
      <c r="C62" s="24">
        <f>IF($C$4="citu pasākumu izmaksas",IF('2a+c+n'!$Q62="C",'2a+c+n'!C62,0))</f>
        <v>0</v>
      </c>
      <c r="D62" s="24">
        <f>IF($C$4="citu pasākumu izmaksas",IF('2a+c+n'!$Q62="C",'2a+c+n'!D62,0))</f>
        <v>0</v>
      </c>
      <c r="E62" s="46"/>
      <c r="F62" s="65"/>
      <c r="G62" s="115"/>
      <c r="H62" s="115">
        <f>IF($C$4="citu pasākumu izmaksas",IF('2a+c+n'!$Q62="C",'2a+c+n'!H62,0))</f>
        <v>0</v>
      </c>
      <c r="I62" s="115"/>
      <c r="J62" s="115"/>
      <c r="K62" s="116">
        <f>IF($C$4="citu pasākumu izmaksas",IF('2a+c+n'!$Q62="C",'2a+c+n'!K62,0))</f>
        <v>0</v>
      </c>
      <c r="L62" s="82">
        <f>IF($C$4="citu pasākumu izmaksas",IF('2a+c+n'!$Q62="C",'2a+c+n'!L62,0))</f>
        <v>0</v>
      </c>
      <c r="M62" s="115">
        <f>IF($C$4="citu pasākumu izmaksas",IF('2a+c+n'!$Q62="C",'2a+c+n'!M62,0))</f>
        <v>0</v>
      </c>
      <c r="N62" s="115">
        <f>IF($C$4="citu pasākumu izmaksas",IF('2a+c+n'!$Q62="C",'2a+c+n'!N62,0))</f>
        <v>0</v>
      </c>
      <c r="O62" s="115">
        <f>IF($C$4="citu pasākumu izmaksas",IF('2a+c+n'!$Q62="C",'2a+c+n'!O62,0))</f>
        <v>0</v>
      </c>
      <c r="P62" s="116">
        <f>IF($C$4="citu pasākumu izmaksas",IF('2a+c+n'!$Q62="C",'2a+c+n'!P62,0))</f>
        <v>0</v>
      </c>
    </row>
    <row r="63" spans="1:16" x14ac:dyDescent="0.2">
      <c r="A63" s="51">
        <f>IF(P63=0,0,IF(COUNTBLANK(P63)=1,0,COUNTA($P$14:P63)))</f>
        <v>0</v>
      </c>
      <c r="B63" s="24">
        <f>IF($C$4="citu pasākumu izmaksas",IF('2a+c+n'!$Q63="C",'2a+c+n'!B63,0))</f>
        <v>0</v>
      </c>
      <c r="C63" s="24">
        <f>IF($C$4="citu pasākumu izmaksas",IF('2a+c+n'!$Q63="C",'2a+c+n'!C63,0))</f>
        <v>0</v>
      </c>
      <c r="D63" s="24">
        <f>IF($C$4="citu pasākumu izmaksas",IF('2a+c+n'!$Q63="C",'2a+c+n'!D63,0))</f>
        <v>0</v>
      </c>
      <c r="E63" s="46"/>
      <c r="F63" s="65"/>
      <c r="G63" s="115"/>
      <c r="H63" s="115">
        <f>IF($C$4="citu pasākumu izmaksas",IF('2a+c+n'!$Q63="C",'2a+c+n'!H63,0))</f>
        <v>0</v>
      </c>
      <c r="I63" s="115"/>
      <c r="J63" s="115"/>
      <c r="K63" s="116">
        <f>IF($C$4="citu pasākumu izmaksas",IF('2a+c+n'!$Q63="C",'2a+c+n'!K63,0))</f>
        <v>0</v>
      </c>
      <c r="L63" s="82">
        <f>IF($C$4="citu pasākumu izmaksas",IF('2a+c+n'!$Q63="C",'2a+c+n'!L63,0))</f>
        <v>0</v>
      </c>
      <c r="M63" s="115">
        <f>IF($C$4="citu pasākumu izmaksas",IF('2a+c+n'!$Q63="C",'2a+c+n'!M63,0))</f>
        <v>0</v>
      </c>
      <c r="N63" s="115">
        <f>IF($C$4="citu pasākumu izmaksas",IF('2a+c+n'!$Q63="C",'2a+c+n'!N63,0))</f>
        <v>0</v>
      </c>
      <c r="O63" s="115">
        <f>IF($C$4="citu pasākumu izmaksas",IF('2a+c+n'!$Q63="C",'2a+c+n'!O63,0))</f>
        <v>0</v>
      </c>
      <c r="P63" s="116">
        <f>IF($C$4="citu pasākumu izmaksas",IF('2a+c+n'!$Q63="C",'2a+c+n'!P63,0))</f>
        <v>0</v>
      </c>
    </row>
    <row r="64" spans="1:16" x14ac:dyDescent="0.2">
      <c r="A64" s="51">
        <f>IF(P64=0,0,IF(COUNTBLANK(P64)=1,0,COUNTA($P$14:P64)))</f>
        <v>0</v>
      </c>
      <c r="B64" s="24">
        <f>IF($C$4="citu pasākumu izmaksas",IF('2a+c+n'!$Q64="C",'2a+c+n'!B64,0))</f>
        <v>0</v>
      </c>
      <c r="C64" s="24">
        <f>IF($C$4="citu pasākumu izmaksas",IF('2a+c+n'!$Q64="C",'2a+c+n'!C64,0))</f>
        <v>0</v>
      </c>
      <c r="D64" s="24">
        <f>IF($C$4="citu pasākumu izmaksas",IF('2a+c+n'!$Q64="C",'2a+c+n'!D64,0))</f>
        <v>0</v>
      </c>
      <c r="E64" s="46"/>
      <c r="F64" s="65"/>
      <c r="G64" s="115"/>
      <c r="H64" s="115">
        <f>IF($C$4="citu pasākumu izmaksas",IF('2a+c+n'!$Q64="C",'2a+c+n'!H64,0))</f>
        <v>0</v>
      </c>
      <c r="I64" s="115"/>
      <c r="J64" s="115"/>
      <c r="K64" s="116">
        <f>IF($C$4="citu pasākumu izmaksas",IF('2a+c+n'!$Q64="C",'2a+c+n'!K64,0))</f>
        <v>0</v>
      </c>
      <c r="L64" s="82">
        <f>IF($C$4="citu pasākumu izmaksas",IF('2a+c+n'!$Q64="C",'2a+c+n'!L64,0))</f>
        <v>0</v>
      </c>
      <c r="M64" s="115">
        <f>IF($C$4="citu pasākumu izmaksas",IF('2a+c+n'!$Q64="C",'2a+c+n'!M64,0))</f>
        <v>0</v>
      </c>
      <c r="N64" s="115">
        <f>IF($C$4="citu pasākumu izmaksas",IF('2a+c+n'!$Q64="C",'2a+c+n'!N64,0))</f>
        <v>0</v>
      </c>
      <c r="O64" s="115">
        <f>IF($C$4="citu pasākumu izmaksas",IF('2a+c+n'!$Q64="C",'2a+c+n'!O64,0))</f>
        <v>0</v>
      </c>
      <c r="P64" s="116">
        <f>IF($C$4="citu pasākumu izmaksas",IF('2a+c+n'!$Q64="C",'2a+c+n'!P64,0))</f>
        <v>0</v>
      </c>
    </row>
    <row r="65" spans="1:16" x14ac:dyDescent="0.2">
      <c r="A65" s="51">
        <f>IF(P65=0,0,IF(COUNTBLANK(P65)=1,0,COUNTA($P$14:P65)))</f>
        <v>0</v>
      </c>
      <c r="B65" s="24">
        <f>IF($C$4="citu pasākumu izmaksas",IF('2a+c+n'!$Q65="C",'2a+c+n'!B65,0))</f>
        <v>0</v>
      </c>
      <c r="C65" s="24">
        <f>IF($C$4="citu pasākumu izmaksas",IF('2a+c+n'!$Q65="C",'2a+c+n'!C65,0))</f>
        <v>0</v>
      </c>
      <c r="D65" s="24">
        <f>IF($C$4="citu pasākumu izmaksas",IF('2a+c+n'!$Q65="C",'2a+c+n'!D65,0))</f>
        <v>0</v>
      </c>
      <c r="E65" s="46"/>
      <c r="F65" s="65"/>
      <c r="G65" s="115"/>
      <c r="H65" s="115">
        <f>IF($C$4="citu pasākumu izmaksas",IF('2a+c+n'!$Q65="C",'2a+c+n'!H65,0))</f>
        <v>0</v>
      </c>
      <c r="I65" s="115"/>
      <c r="J65" s="115"/>
      <c r="K65" s="116">
        <f>IF($C$4="citu pasākumu izmaksas",IF('2a+c+n'!$Q65="C",'2a+c+n'!K65,0))</f>
        <v>0</v>
      </c>
      <c r="L65" s="82">
        <f>IF($C$4="citu pasākumu izmaksas",IF('2a+c+n'!$Q65="C",'2a+c+n'!L65,0))</f>
        <v>0</v>
      </c>
      <c r="M65" s="115">
        <f>IF($C$4="citu pasākumu izmaksas",IF('2a+c+n'!$Q65="C",'2a+c+n'!M65,0))</f>
        <v>0</v>
      </c>
      <c r="N65" s="115">
        <f>IF($C$4="citu pasākumu izmaksas",IF('2a+c+n'!$Q65="C",'2a+c+n'!N65,0))</f>
        <v>0</v>
      </c>
      <c r="O65" s="115">
        <f>IF($C$4="citu pasākumu izmaksas",IF('2a+c+n'!$Q65="C",'2a+c+n'!O65,0))</f>
        <v>0</v>
      </c>
      <c r="P65" s="116">
        <f>IF($C$4="citu pasākumu izmaksas",IF('2a+c+n'!$Q65="C",'2a+c+n'!P65,0))</f>
        <v>0</v>
      </c>
    </row>
    <row r="66" spans="1:16" x14ac:dyDescent="0.2">
      <c r="A66" s="51">
        <f>IF(P66=0,0,IF(COUNTBLANK(P66)=1,0,COUNTA($P$14:P66)))</f>
        <v>0</v>
      </c>
      <c r="B66" s="24">
        <f>IF($C$4="citu pasākumu izmaksas",IF('2a+c+n'!$Q66="C",'2a+c+n'!B66,0))</f>
        <v>0</v>
      </c>
      <c r="C66" s="24">
        <f>IF($C$4="citu pasākumu izmaksas",IF('2a+c+n'!$Q66="C",'2a+c+n'!C66,0))</f>
        <v>0</v>
      </c>
      <c r="D66" s="24">
        <f>IF($C$4="citu pasākumu izmaksas",IF('2a+c+n'!$Q66="C",'2a+c+n'!D66,0))</f>
        <v>0</v>
      </c>
      <c r="E66" s="46"/>
      <c r="F66" s="65"/>
      <c r="G66" s="115"/>
      <c r="H66" s="115">
        <f>IF($C$4="citu pasākumu izmaksas",IF('2a+c+n'!$Q66="C",'2a+c+n'!H66,0))</f>
        <v>0</v>
      </c>
      <c r="I66" s="115"/>
      <c r="J66" s="115"/>
      <c r="K66" s="116">
        <f>IF($C$4="citu pasākumu izmaksas",IF('2a+c+n'!$Q66="C",'2a+c+n'!K66,0))</f>
        <v>0</v>
      </c>
      <c r="L66" s="82">
        <f>IF($C$4="citu pasākumu izmaksas",IF('2a+c+n'!$Q66="C",'2a+c+n'!L66,0))</f>
        <v>0</v>
      </c>
      <c r="M66" s="115">
        <f>IF($C$4="citu pasākumu izmaksas",IF('2a+c+n'!$Q66="C",'2a+c+n'!M66,0))</f>
        <v>0</v>
      </c>
      <c r="N66" s="115">
        <f>IF($C$4="citu pasākumu izmaksas",IF('2a+c+n'!$Q66="C",'2a+c+n'!N66,0))</f>
        <v>0</v>
      </c>
      <c r="O66" s="115">
        <f>IF($C$4="citu pasākumu izmaksas",IF('2a+c+n'!$Q66="C",'2a+c+n'!O66,0))</f>
        <v>0</v>
      </c>
      <c r="P66" s="116">
        <f>IF($C$4="citu pasākumu izmaksas",IF('2a+c+n'!$Q66="C",'2a+c+n'!P66,0))</f>
        <v>0</v>
      </c>
    </row>
    <row r="67" spans="1:16" x14ac:dyDescent="0.2">
      <c r="A67" s="51">
        <f>IF(P67=0,0,IF(COUNTBLANK(P67)=1,0,COUNTA($P$14:P67)))</f>
        <v>0</v>
      </c>
      <c r="B67" s="24">
        <f>IF($C$4="citu pasākumu izmaksas",IF('2a+c+n'!$Q67="C",'2a+c+n'!B67,0))</f>
        <v>0</v>
      </c>
      <c r="C67" s="24">
        <f>IF($C$4="citu pasākumu izmaksas",IF('2a+c+n'!$Q67="C",'2a+c+n'!C67,0))</f>
        <v>0</v>
      </c>
      <c r="D67" s="24">
        <f>IF($C$4="citu pasākumu izmaksas",IF('2a+c+n'!$Q67="C",'2a+c+n'!D67,0))</f>
        <v>0</v>
      </c>
      <c r="E67" s="46"/>
      <c r="F67" s="65"/>
      <c r="G67" s="115"/>
      <c r="H67" s="115">
        <f>IF($C$4="citu pasākumu izmaksas",IF('2a+c+n'!$Q67="C",'2a+c+n'!H67,0))</f>
        <v>0</v>
      </c>
      <c r="I67" s="115"/>
      <c r="J67" s="115"/>
      <c r="K67" s="116">
        <f>IF($C$4="citu pasākumu izmaksas",IF('2a+c+n'!$Q67="C",'2a+c+n'!K67,0))</f>
        <v>0</v>
      </c>
      <c r="L67" s="82">
        <f>IF($C$4="citu pasākumu izmaksas",IF('2a+c+n'!$Q67="C",'2a+c+n'!L67,0))</f>
        <v>0</v>
      </c>
      <c r="M67" s="115">
        <f>IF($C$4="citu pasākumu izmaksas",IF('2a+c+n'!$Q67="C",'2a+c+n'!M67,0))</f>
        <v>0</v>
      </c>
      <c r="N67" s="115">
        <f>IF($C$4="citu pasākumu izmaksas",IF('2a+c+n'!$Q67="C",'2a+c+n'!N67,0))</f>
        <v>0</v>
      </c>
      <c r="O67" s="115">
        <f>IF($C$4="citu pasākumu izmaksas",IF('2a+c+n'!$Q67="C",'2a+c+n'!O67,0))</f>
        <v>0</v>
      </c>
      <c r="P67" s="116">
        <f>IF($C$4="citu pasākumu izmaksas",IF('2a+c+n'!$Q67="C",'2a+c+n'!P67,0))</f>
        <v>0</v>
      </c>
    </row>
    <row r="68" spans="1:16" x14ac:dyDescent="0.2">
      <c r="A68" s="51">
        <f>IF(P68=0,0,IF(COUNTBLANK(P68)=1,0,COUNTA($P$14:P68)))</f>
        <v>0</v>
      </c>
      <c r="B68" s="24">
        <f>IF($C$4="citu pasākumu izmaksas",IF('2a+c+n'!$Q68="C",'2a+c+n'!B68,0))</f>
        <v>0</v>
      </c>
      <c r="C68" s="24">
        <f>IF($C$4="citu pasākumu izmaksas",IF('2a+c+n'!$Q68="C",'2a+c+n'!C68,0))</f>
        <v>0</v>
      </c>
      <c r="D68" s="24">
        <f>IF($C$4="citu pasākumu izmaksas",IF('2a+c+n'!$Q68="C",'2a+c+n'!D68,0))</f>
        <v>0</v>
      </c>
      <c r="E68" s="46"/>
      <c r="F68" s="65"/>
      <c r="G68" s="115"/>
      <c r="H68" s="115">
        <f>IF($C$4="citu pasākumu izmaksas",IF('2a+c+n'!$Q68="C",'2a+c+n'!H68,0))</f>
        <v>0</v>
      </c>
      <c r="I68" s="115"/>
      <c r="J68" s="115"/>
      <c r="K68" s="116">
        <f>IF($C$4="citu pasākumu izmaksas",IF('2a+c+n'!$Q68="C",'2a+c+n'!K68,0))</f>
        <v>0</v>
      </c>
      <c r="L68" s="82">
        <f>IF($C$4="citu pasākumu izmaksas",IF('2a+c+n'!$Q68="C",'2a+c+n'!L68,0))</f>
        <v>0</v>
      </c>
      <c r="M68" s="115">
        <f>IF($C$4="citu pasākumu izmaksas",IF('2a+c+n'!$Q68="C",'2a+c+n'!M68,0))</f>
        <v>0</v>
      </c>
      <c r="N68" s="115">
        <f>IF($C$4="citu pasākumu izmaksas",IF('2a+c+n'!$Q68="C",'2a+c+n'!N68,0))</f>
        <v>0</v>
      </c>
      <c r="O68" s="115">
        <f>IF($C$4="citu pasākumu izmaksas",IF('2a+c+n'!$Q68="C",'2a+c+n'!O68,0))</f>
        <v>0</v>
      </c>
      <c r="P68" s="116">
        <f>IF($C$4="citu pasākumu izmaksas",IF('2a+c+n'!$Q68="C",'2a+c+n'!P68,0))</f>
        <v>0</v>
      </c>
    </row>
    <row r="69" spans="1:16" x14ac:dyDescent="0.2">
      <c r="A69" s="51">
        <f>IF(P69=0,0,IF(COUNTBLANK(P69)=1,0,COUNTA($P$14:P69)))</f>
        <v>0</v>
      </c>
      <c r="B69" s="24">
        <f>IF($C$4="citu pasākumu izmaksas",IF('2a+c+n'!$Q69="C",'2a+c+n'!B69,0))</f>
        <v>0</v>
      </c>
      <c r="C69" s="24">
        <f>IF($C$4="citu pasākumu izmaksas",IF('2a+c+n'!$Q69="C",'2a+c+n'!C69,0))</f>
        <v>0</v>
      </c>
      <c r="D69" s="24">
        <f>IF($C$4="citu pasākumu izmaksas",IF('2a+c+n'!$Q69="C",'2a+c+n'!D69,0))</f>
        <v>0</v>
      </c>
      <c r="E69" s="46"/>
      <c r="F69" s="65"/>
      <c r="G69" s="115"/>
      <c r="H69" s="115">
        <f>IF($C$4="citu pasākumu izmaksas",IF('2a+c+n'!$Q69="C",'2a+c+n'!H69,0))</f>
        <v>0</v>
      </c>
      <c r="I69" s="115"/>
      <c r="J69" s="115"/>
      <c r="K69" s="116">
        <f>IF($C$4="citu pasākumu izmaksas",IF('2a+c+n'!$Q69="C",'2a+c+n'!K69,0))</f>
        <v>0</v>
      </c>
      <c r="L69" s="82">
        <f>IF($C$4="citu pasākumu izmaksas",IF('2a+c+n'!$Q69="C",'2a+c+n'!L69,0))</f>
        <v>0</v>
      </c>
      <c r="M69" s="115">
        <f>IF($C$4="citu pasākumu izmaksas",IF('2a+c+n'!$Q69="C",'2a+c+n'!M69,0))</f>
        <v>0</v>
      </c>
      <c r="N69" s="115">
        <f>IF($C$4="citu pasākumu izmaksas",IF('2a+c+n'!$Q69="C",'2a+c+n'!N69,0))</f>
        <v>0</v>
      </c>
      <c r="O69" s="115">
        <f>IF($C$4="citu pasākumu izmaksas",IF('2a+c+n'!$Q69="C",'2a+c+n'!O69,0))</f>
        <v>0</v>
      </c>
      <c r="P69" s="116">
        <f>IF($C$4="citu pasākumu izmaksas",IF('2a+c+n'!$Q69="C",'2a+c+n'!P69,0))</f>
        <v>0</v>
      </c>
    </row>
    <row r="70" spans="1:16" x14ac:dyDescent="0.2">
      <c r="A70" s="51">
        <f>IF(P70=0,0,IF(COUNTBLANK(P70)=1,0,COUNTA($P$14:P70)))</f>
        <v>0</v>
      </c>
      <c r="B70" s="24">
        <f>IF($C$4="citu pasākumu izmaksas",IF('2a+c+n'!$Q70="C",'2a+c+n'!B70,0))</f>
        <v>0</v>
      </c>
      <c r="C70" s="24">
        <f>IF($C$4="citu pasākumu izmaksas",IF('2a+c+n'!$Q70="C",'2a+c+n'!C70,0))</f>
        <v>0</v>
      </c>
      <c r="D70" s="24">
        <f>IF($C$4="citu pasākumu izmaksas",IF('2a+c+n'!$Q70="C",'2a+c+n'!D70,0))</f>
        <v>0</v>
      </c>
      <c r="E70" s="46"/>
      <c r="F70" s="65"/>
      <c r="G70" s="115"/>
      <c r="H70" s="115">
        <f>IF($C$4="citu pasākumu izmaksas",IF('2a+c+n'!$Q70="C",'2a+c+n'!H70,0))</f>
        <v>0</v>
      </c>
      <c r="I70" s="115"/>
      <c r="J70" s="115"/>
      <c r="K70" s="116">
        <f>IF($C$4="citu pasākumu izmaksas",IF('2a+c+n'!$Q70="C",'2a+c+n'!K70,0))</f>
        <v>0</v>
      </c>
      <c r="L70" s="82">
        <f>IF($C$4="citu pasākumu izmaksas",IF('2a+c+n'!$Q70="C",'2a+c+n'!L70,0))</f>
        <v>0</v>
      </c>
      <c r="M70" s="115">
        <f>IF($C$4="citu pasākumu izmaksas",IF('2a+c+n'!$Q70="C",'2a+c+n'!M70,0))</f>
        <v>0</v>
      </c>
      <c r="N70" s="115">
        <f>IF($C$4="citu pasākumu izmaksas",IF('2a+c+n'!$Q70="C",'2a+c+n'!N70,0))</f>
        <v>0</v>
      </c>
      <c r="O70" s="115">
        <f>IF($C$4="citu pasākumu izmaksas",IF('2a+c+n'!$Q70="C",'2a+c+n'!O70,0))</f>
        <v>0</v>
      </c>
      <c r="P70" s="116">
        <f>IF($C$4="citu pasākumu izmaksas",IF('2a+c+n'!$Q70="C",'2a+c+n'!P70,0))</f>
        <v>0</v>
      </c>
    </row>
    <row r="71" spans="1:16" x14ac:dyDescent="0.2">
      <c r="A71" s="51">
        <f>IF(P71=0,0,IF(COUNTBLANK(P71)=1,0,COUNTA($P$14:P71)))</f>
        <v>0</v>
      </c>
      <c r="B71" s="24">
        <f>IF($C$4="citu pasākumu izmaksas",IF('2a+c+n'!$Q71="C",'2a+c+n'!B71,0))</f>
        <v>0</v>
      </c>
      <c r="C71" s="24">
        <f>IF($C$4="citu pasākumu izmaksas",IF('2a+c+n'!$Q71="C",'2a+c+n'!C71,0))</f>
        <v>0</v>
      </c>
      <c r="D71" s="24">
        <f>IF($C$4="citu pasākumu izmaksas",IF('2a+c+n'!$Q71="C",'2a+c+n'!D71,0))</f>
        <v>0</v>
      </c>
      <c r="E71" s="46"/>
      <c r="F71" s="65"/>
      <c r="G71" s="115"/>
      <c r="H71" s="115">
        <f>IF($C$4="citu pasākumu izmaksas",IF('2a+c+n'!$Q71="C",'2a+c+n'!H71,0))</f>
        <v>0</v>
      </c>
      <c r="I71" s="115"/>
      <c r="J71" s="115"/>
      <c r="K71" s="116">
        <f>IF($C$4="citu pasākumu izmaksas",IF('2a+c+n'!$Q71="C",'2a+c+n'!K71,0))</f>
        <v>0</v>
      </c>
      <c r="L71" s="82">
        <f>IF($C$4="citu pasākumu izmaksas",IF('2a+c+n'!$Q71="C",'2a+c+n'!L71,0))</f>
        <v>0</v>
      </c>
      <c r="M71" s="115">
        <f>IF($C$4="citu pasākumu izmaksas",IF('2a+c+n'!$Q71="C",'2a+c+n'!M71,0))</f>
        <v>0</v>
      </c>
      <c r="N71" s="115">
        <f>IF($C$4="citu pasākumu izmaksas",IF('2a+c+n'!$Q71="C",'2a+c+n'!N71,0))</f>
        <v>0</v>
      </c>
      <c r="O71" s="115">
        <f>IF($C$4="citu pasākumu izmaksas",IF('2a+c+n'!$Q71="C",'2a+c+n'!O71,0))</f>
        <v>0</v>
      </c>
      <c r="P71" s="116">
        <f>IF($C$4="citu pasākumu izmaksas",IF('2a+c+n'!$Q71="C",'2a+c+n'!P71,0))</f>
        <v>0</v>
      </c>
    </row>
    <row r="72" spans="1:16" x14ac:dyDescent="0.2">
      <c r="A72" s="51">
        <f>IF(P72=0,0,IF(COUNTBLANK(P72)=1,0,COUNTA($P$14:P72)))</f>
        <v>0</v>
      </c>
      <c r="B72" s="24">
        <f>IF($C$4="citu pasākumu izmaksas",IF('2a+c+n'!$Q72="C",'2a+c+n'!B72,0))</f>
        <v>0</v>
      </c>
      <c r="C72" s="24">
        <f>IF($C$4="citu pasākumu izmaksas",IF('2a+c+n'!$Q72="C",'2a+c+n'!C72,0))</f>
        <v>0</v>
      </c>
      <c r="D72" s="24">
        <f>IF($C$4="citu pasākumu izmaksas",IF('2a+c+n'!$Q72="C",'2a+c+n'!D72,0))</f>
        <v>0</v>
      </c>
      <c r="E72" s="46"/>
      <c r="F72" s="65"/>
      <c r="G72" s="115"/>
      <c r="H72" s="115">
        <f>IF($C$4="citu pasākumu izmaksas",IF('2a+c+n'!$Q72="C",'2a+c+n'!H72,0))</f>
        <v>0</v>
      </c>
      <c r="I72" s="115"/>
      <c r="J72" s="115"/>
      <c r="K72" s="116">
        <f>IF($C$4="citu pasākumu izmaksas",IF('2a+c+n'!$Q72="C",'2a+c+n'!K72,0))</f>
        <v>0</v>
      </c>
      <c r="L72" s="82">
        <f>IF($C$4="citu pasākumu izmaksas",IF('2a+c+n'!$Q72="C",'2a+c+n'!L72,0))</f>
        <v>0</v>
      </c>
      <c r="M72" s="115">
        <f>IF($C$4="citu pasākumu izmaksas",IF('2a+c+n'!$Q72="C",'2a+c+n'!M72,0))</f>
        <v>0</v>
      </c>
      <c r="N72" s="115">
        <f>IF($C$4="citu pasākumu izmaksas",IF('2a+c+n'!$Q72="C",'2a+c+n'!N72,0))</f>
        <v>0</v>
      </c>
      <c r="O72" s="115">
        <f>IF($C$4="citu pasākumu izmaksas",IF('2a+c+n'!$Q72="C",'2a+c+n'!O72,0))</f>
        <v>0</v>
      </c>
      <c r="P72" s="116">
        <f>IF($C$4="citu pasākumu izmaksas",IF('2a+c+n'!$Q72="C",'2a+c+n'!P72,0))</f>
        <v>0</v>
      </c>
    </row>
    <row r="73" spans="1:16" x14ac:dyDescent="0.2">
      <c r="A73" s="51">
        <f>IF(P73=0,0,IF(COUNTBLANK(P73)=1,0,COUNTA($P$14:P73)))</f>
        <v>0</v>
      </c>
      <c r="B73" s="24">
        <f>IF($C$4="citu pasākumu izmaksas",IF('2a+c+n'!$Q73="C",'2a+c+n'!B73,0))</f>
        <v>0</v>
      </c>
      <c r="C73" s="24">
        <f>IF($C$4="citu pasākumu izmaksas",IF('2a+c+n'!$Q73="C",'2a+c+n'!C73,0))</f>
        <v>0</v>
      </c>
      <c r="D73" s="24">
        <f>IF($C$4="citu pasākumu izmaksas",IF('2a+c+n'!$Q73="C",'2a+c+n'!D73,0))</f>
        <v>0</v>
      </c>
      <c r="E73" s="46"/>
      <c r="F73" s="65"/>
      <c r="G73" s="115"/>
      <c r="H73" s="115">
        <f>IF($C$4="citu pasākumu izmaksas",IF('2a+c+n'!$Q73="C",'2a+c+n'!H73,0))</f>
        <v>0</v>
      </c>
      <c r="I73" s="115"/>
      <c r="J73" s="115"/>
      <c r="K73" s="116">
        <f>IF($C$4="citu pasākumu izmaksas",IF('2a+c+n'!$Q73="C",'2a+c+n'!K73,0))</f>
        <v>0</v>
      </c>
      <c r="L73" s="82">
        <f>IF($C$4="citu pasākumu izmaksas",IF('2a+c+n'!$Q73="C",'2a+c+n'!L73,0))</f>
        <v>0</v>
      </c>
      <c r="M73" s="115">
        <f>IF($C$4="citu pasākumu izmaksas",IF('2a+c+n'!$Q73="C",'2a+c+n'!M73,0))</f>
        <v>0</v>
      </c>
      <c r="N73" s="115">
        <f>IF($C$4="citu pasākumu izmaksas",IF('2a+c+n'!$Q73="C",'2a+c+n'!N73,0))</f>
        <v>0</v>
      </c>
      <c r="O73" s="115">
        <f>IF($C$4="citu pasākumu izmaksas",IF('2a+c+n'!$Q73="C",'2a+c+n'!O73,0))</f>
        <v>0</v>
      </c>
      <c r="P73" s="116">
        <f>IF($C$4="citu pasākumu izmaksas",IF('2a+c+n'!$Q73="C",'2a+c+n'!P73,0))</f>
        <v>0</v>
      </c>
    </row>
    <row r="74" spans="1:16" x14ac:dyDescent="0.2">
      <c r="A74" s="51">
        <f>IF(P74=0,0,IF(COUNTBLANK(P74)=1,0,COUNTA($P$14:P74)))</f>
        <v>0</v>
      </c>
      <c r="B74" s="24">
        <f>IF($C$4="citu pasākumu izmaksas",IF('2a+c+n'!$Q74="C",'2a+c+n'!B74,0))</f>
        <v>0</v>
      </c>
      <c r="C74" s="24">
        <f>IF($C$4="citu pasākumu izmaksas",IF('2a+c+n'!$Q74="C",'2a+c+n'!C74,0))</f>
        <v>0</v>
      </c>
      <c r="D74" s="24">
        <f>IF($C$4="citu pasākumu izmaksas",IF('2a+c+n'!$Q74="C",'2a+c+n'!D74,0))</f>
        <v>0</v>
      </c>
      <c r="E74" s="46"/>
      <c r="F74" s="65"/>
      <c r="G74" s="115"/>
      <c r="H74" s="115">
        <f>IF($C$4="citu pasākumu izmaksas",IF('2a+c+n'!$Q74="C",'2a+c+n'!H74,0))</f>
        <v>0</v>
      </c>
      <c r="I74" s="115"/>
      <c r="J74" s="115"/>
      <c r="K74" s="116">
        <f>IF($C$4="citu pasākumu izmaksas",IF('2a+c+n'!$Q74="C",'2a+c+n'!K74,0))</f>
        <v>0</v>
      </c>
      <c r="L74" s="82">
        <f>IF($C$4="citu pasākumu izmaksas",IF('2a+c+n'!$Q74="C",'2a+c+n'!L74,0))</f>
        <v>0</v>
      </c>
      <c r="M74" s="115">
        <f>IF($C$4="citu pasākumu izmaksas",IF('2a+c+n'!$Q74="C",'2a+c+n'!M74,0))</f>
        <v>0</v>
      </c>
      <c r="N74" s="115">
        <f>IF($C$4="citu pasākumu izmaksas",IF('2a+c+n'!$Q74="C",'2a+c+n'!N74,0))</f>
        <v>0</v>
      </c>
      <c r="O74" s="115">
        <f>IF($C$4="citu pasākumu izmaksas",IF('2a+c+n'!$Q74="C",'2a+c+n'!O74,0))</f>
        <v>0</v>
      </c>
      <c r="P74" s="116">
        <f>IF($C$4="citu pasākumu izmaksas",IF('2a+c+n'!$Q74="C",'2a+c+n'!P74,0))</f>
        <v>0</v>
      </c>
    </row>
    <row r="75" spans="1:16" ht="12" thickBot="1" x14ac:dyDescent="0.25">
      <c r="A75" s="51">
        <f>IF(P75=0,0,IF(COUNTBLANK(P75)=1,0,COUNTA($P$14:P75)))</f>
        <v>0</v>
      </c>
      <c r="B75" s="24">
        <f>IF($C$4="citu pasākumu izmaksas",IF('2a+c+n'!$Q75="C",'2a+c+n'!B75,0))</f>
        <v>0</v>
      </c>
      <c r="C75" s="24">
        <f>IF($C$4="citu pasākumu izmaksas",IF('2a+c+n'!$Q75="C",'2a+c+n'!C75,0))</f>
        <v>0</v>
      </c>
      <c r="D75" s="24">
        <f>IF($C$4="citu pasākumu izmaksas",IF('2a+c+n'!$Q75="C",'2a+c+n'!D75,0))</f>
        <v>0</v>
      </c>
      <c r="E75" s="46"/>
      <c r="F75" s="65"/>
      <c r="G75" s="115"/>
      <c r="H75" s="115">
        <f>IF($C$4="citu pasākumu izmaksas",IF('2a+c+n'!$Q75="C",'2a+c+n'!H75,0))</f>
        <v>0</v>
      </c>
      <c r="I75" s="115"/>
      <c r="J75" s="115"/>
      <c r="K75" s="116">
        <f>IF($C$4="citu pasākumu izmaksas",IF('2a+c+n'!$Q75="C",'2a+c+n'!K75,0))</f>
        <v>0</v>
      </c>
      <c r="L75" s="82">
        <f>IF($C$4="citu pasākumu izmaksas",IF('2a+c+n'!$Q75="C",'2a+c+n'!L75,0))</f>
        <v>0</v>
      </c>
      <c r="M75" s="115">
        <f>IF($C$4="citu pasākumu izmaksas",IF('2a+c+n'!$Q75="C",'2a+c+n'!M75,0))</f>
        <v>0</v>
      </c>
      <c r="N75" s="115">
        <f>IF($C$4="citu pasākumu izmaksas",IF('2a+c+n'!$Q75="C",'2a+c+n'!N75,0))</f>
        <v>0</v>
      </c>
      <c r="O75" s="115">
        <f>IF($C$4="citu pasākumu izmaksas",IF('2a+c+n'!$Q75="C",'2a+c+n'!O75,0))</f>
        <v>0</v>
      </c>
      <c r="P75" s="116">
        <f>IF($C$4="citu pasākumu izmaksas",IF('2a+c+n'!$Q75="C",'2a+c+n'!P75,0))</f>
        <v>0</v>
      </c>
    </row>
    <row r="76" spans="1:16" ht="12" customHeight="1" thickBot="1" x14ac:dyDescent="0.25">
      <c r="A76" s="207" t="s">
        <v>62</v>
      </c>
      <c r="B76" s="208"/>
      <c r="C76" s="208"/>
      <c r="D76" s="208"/>
      <c r="E76" s="208"/>
      <c r="F76" s="208"/>
      <c r="G76" s="208"/>
      <c r="H76" s="208"/>
      <c r="I76" s="208"/>
      <c r="J76" s="208"/>
      <c r="K76" s="209"/>
      <c r="L76" s="129">
        <f>SUM(L14:L75)</f>
        <v>0</v>
      </c>
      <c r="M76" s="130">
        <f>SUM(M14:M75)</f>
        <v>0</v>
      </c>
      <c r="N76" s="130">
        <f>SUM(N14:N75)</f>
        <v>0</v>
      </c>
      <c r="O76" s="130">
        <f>SUM(O14:O75)</f>
        <v>0</v>
      </c>
      <c r="P76" s="131">
        <f>SUM(P14:P75)</f>
        <v>0</v>
      </c>
    </row>
    <row r="77" spans="1:16" x14ac:dyDescent="0.2">
      <c r="A77" s="16"/>
      <c r="B77" s="16"/>
      <c r="C77" s="16"/>
      <c r="D77" s="16"/>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1" t="s">
        <v>14</v>
      </c>
      <c r="B79" s="16"/>
      <c r="C79" s="210">
        <f>'Kops c'!C28:H28</f>
        <v>0</v>
      </c>
      <c r="D79" s="210"/>
      <c r="E79" s="210"/>
      <c r="F79" s="210"/>
      <c r="G79" s="210"/>
      <c r="H79" s="210"/>
      <c r="I79" s="16"/>
      <c r="J79" s="16"/>
      <c r="K79" s="16"/>
      <c r="L79" s="16"/>
      <c r="M79" s="16"/>
      <c r="N79" s="16"/>
      <c r="O79" s="16"/>
      <c r="P79" s="16"/>
    </row>
    <row r="80" spans="1:16" x14ac:dyDescent="0.2">
      <c r="A80" s="16"/>
      <c r="B80" s="16"/>
      <c r="C80" s="136" t="s">
        <v>15</v>
      </c>
      <c r="D80" s="136"/>
      <c r="E80" s="136"/>
      <c r="F80" s="136"/>
      <c r="G80" s="136"/>
      <c r="H80" s="136"/>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55" t="str">
        <f>'Kops n'!A31:D31</f>
        <v>Tāme sastādīta 202_. gada _.________</v>
      </c>
      <c r="B82" s="156"/>
      <c r="C82" s="156"/>
      <c r="D82" s="156"/>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1" t="s">
        <v>41</v>
      </c>
      <c r="B84" s="16"/>
      <c r="C84" s="210">
        <f>'Kops c'!C33:H33</f>
        <v>0</v>
      </c>
      <c r="D84" s="210"/>
      <c r="E84" s="210"/>
      <c r="F84" s="210"/>
      <c r="G84" s="210"/>
      <c r="H84" s="210"/>
      <c r="I84" s="16"/>
      <c r="J84" s="16"/>
      <c r="K84" s="16"/>
      <c r="L84" s="16"/>
      <c r="M84" s="16"/>
      <c r="N84" s="16"/>
      <c r="O84" s="16"/>
      <c r="P84" s="16"/>
    </row>
    <row r="85" spans="1:16" x14ac:dyDescent="0.2">
      <c r="A85" s="16"/>
      <c r="B85" s="16"/>
      <c r="C85" s="136" t="s">
        <v>15</v>
      </c>
      <c r="D85" s="136"/>
      <c r="E85" s="136"/>
      <c r="F85" s="136"/>
      <c r="G85" s="136"/>
      <c r="H85" s="136"/>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row r="87" spans="1:16" x14ac:dyDescent="0.2">
      <c r="A87" s="78" t="s">
        <v>16</v>
      </c>
      <c r="B87" s="42"/>
      <c r="C87" s="83">
        <f>'Kops c'!C36</f>
        <v>0</v>
      </c>
      <c r="D87" s="42"/>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85:H85"/>
    <mergeCell ref="L12:P12"/>
    <mergeCell ref="A76:K76"/>
    <mergeCell ref="C79:H79"/>
    <mergeCell ref="C80:H80"/>
    <mergeCell ref="A82:D82"/>
    <mergeCell ref="C84:H84"/>
  </mergeCells>
  <conditionalFormatting sqref="A76:K76">
    <cfRule type="containsText" dxfId="57" priority="4" operator="containsText" text="Tiešās izmaksas kopā, t. sk. darba devēja sociālais nodoklis __.__% ">
      <formula>NOT(ISERROR(SEARCH("Tiešās izmaksas kopā, t. sk. darba devēja sociālais nodoklis __.__% ",A76)))</formula>
    </cfRule>
  </conditionalFormatting>
  <conditionalFormatting sqref="A14:P75">
    <cfRule type="cellIs" dxfId="56" priority="2" operator="equal">
      <formula>0</formula>
    </cfRule>
  </conditionalFormatting>
  <conditionalFormatting sqref="C2:I2 D5:L8 N9:O9 L76:P76 C79:H79 C84:H84 C87">
    <cfRule type="cellIs" dxfId="55"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7B9A-B00B-47B6-A0DB-54C58DC8EBE7}">
  <sheetPr codeName="Sheet12">
    <tabColor rgb="FFFFC000"/>
  </sheetPr>
  <dimension ref="A1:P88"/>
  <sheetViews>
    <sheetView topLeftCell="A51" workbookViewId="0">
      <selection activeCell="U81" sqref="U81"/>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'2a+c+n'!D1</f>
        <v>2</v>
      </c>
      <c r="E1" s="22"/>
      <c r="F1" s="22"/>
      <c r="G1" s="22"/>
      <c r="H1" s="22"/>
      <c r="I1" s="22"/>
      <c r="J1" s="22"/>
      <c r="N1" s="26"/>
      <c r="O1" s="27"/>
      <c r="P1" s="28"/>
    </row>
    <row r="2" spans="1:16" x14ac:dyDescent="0.2">
      <c r="A2" s="29"/>
      <c r="B2" s="29"/>
      <c r="C2" s="222" t="str">
        <f>'2a+c+n'!C2:I2</f>
        <v>APKURE</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19</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'2a+c+n'!A9</f>
        <v>Tāme sastādīta  2023. gada tirgus cenās, pamatojoties uz AVK-A daļas rasējumiem</v>
      </c>
      <c r="B9" s="219"/>
      <c r="C9" s="219"/>
      <c r="D9" s="219"/>
      <c r="E9" s="219"/>
      <c r="F9" s="219"/>
      <c r="G9" s="31"/>
      <c r="H9" s="31"/>
      <c r="I9" s="31"/>
      <c r="J9" s="220" t="s">
        <v>45</v>
      </c>
      <c r="K9" s="220"/>
      <c r="L9" s="220"/>
      <c r="M9" s="220"/>
      <c r="N9" s="221">
        <f>P76</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2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IF($C$4="Neattiecināmās izmaksas",IF('2a+c+n'!$Q14="N",'2a+c+n'!B14,0))</f>
        <v>0</v>
      </c>
      <c r="C14" s="23">
        <f>IF($C$4="Neattiecināmās izmaksas",IF('2a+c+n'!$Q14="N",'2a+c+n'!C14,0))</f>
        <v>0</v>
      </c>
      <c r="D14" s="23">
        <f>IF($C$4="Neattiecināmās izmaksas",IF('2a+c+n'!$Q14="N",'2a+c+n'!D14,0))</f>
        <v>0</v>
      </c>
      <c r="E14" s="45"/>
      <c r="F14" s="63"/>
      <c r="G14" s="113"/>
      <c r="H14" s="113">
        <f>IF($C$4="Neattiecināmās izmaksas",IF('2a+c+n'!$Q14="N",'2a+c+n'!H14,0))</f>
        <v>0</v>
      </c>
      <c r="I14" s="113"/>
      <c r="J14" s="113"/>
      <c r="K14" s="114">
        <f>IF($C$4="Neattiecināmās izmaksas",IF('2a+c+n'!$Q14="N",'2a+c+n'!K14,0))</f>
        <v>0</v>
      </c>
      <c r="L14" s="81">
        <f>IF($C$4="Neattiecināmās izmaksas",IF('2a+c+n'!$Q14="N",'2a+c+n'!L14,0))</f>
        <v>0</v>
      </c>
      <c r="M14" s="113">
        <f>IF($C$4="Neattiecināmās izmaksas",IF('2a+c+n'!$Q14="N",'2a+c+n'!M14,0))</f>
        <v>0</v>
      </c>
      <c r="N14" s="113">
        <f>IF($C$4="Neattiecināmās izmaksas",IF('2a+c+n'!$Q14="N",'2a+c+n'!N14,0))</f>
        <v>0</v>
      </c>
      <c r="O14" s="113">
        <f>IF($C$4="Neattiecināmās izmaksas",IF('2a+c+n'!$Q14="N",'2a+c+n'!O14,0))</f>
        <v>0</v>
      </c>
      <c r="P14" s="114">
        <f>IF($C$4="Neattiecināmās izmaksas",IF('2a+c+n'!$Q14="N",'2a+c+n'!P14,0))</f>
        <v>0</v>
      </c>
    </row>
    <row r="15" spans="1:16" x14ac:dyDescent="0.2">
      <c r="A15" s="51">
        <f>IF(P15=0,0,IF(COUNTBLANK(P15)=1,0,COUNTA($P$14:P15)))</f>
        <v>0</v>
      </c>
      <c r="B15" s="24">
        <f>IF($C$4="Neattiecināmās izmaksas",IF('2a+c+n'!$Q15="N",'2a+c+n'!B15,0))</f>
        <v>0</v>
      </c>
      <c r="C15" s="24">
        <f>IF($C$4="Neattiecināmās izmaksas",IF('2a+c+n'!$Q15="N",'2a+c+n'!C15,0))</f>
        <v>0</v>
      </c>
      <c r="D15" s="24">
        <f>IF($C$4="Neattiecināmās izmaksas",IF('2a+c+n'!$Q15="N",'2a+c+n'!D15,0))</f>
        <v>0</v>
      </c>
      <c r="E15" s="46"/>
      <c r="F15" s="65"/>
      <c r="G15" s="115"/>
      <c r="H15" s="115">
        <f>IF($C$4="Neattiecināmās izmaksas",IF('2a+c+n'!$Q15="N",'2a+c+n'!H15,0))</f>
        <v>0</v>
      </c>
      <c r="I15" s="115"/>
      <c r="J15" s="115"/>
      <c r="K15" s="116">
        <f>IF($C$4="Neattiecināmās izmaksas",IF('2a+c+n'!$Q15="N",'2a+c+n'!K15,0))</f>
        <v>0</v>
      </c>
      <c r="L15" s="82">
        <f>IF($C$4="Neattiecināmās izmaksas",IF('2a+c+n'!$Q15="N",'2a+c+n'!L15,0))</f>
        <v>0</v>
      </c>
      <c r="M15" s="115">
        <f>IF($C$4="Neattiecināmās izmaksas",IF('2a+c+n'!$Q15="N",'2a+c+n'!M15,0))</f>
        <v>0</v>
      </c>
      <c r="N15" s="115">
        <f>IF($C$4="Neattiecināmās izmaksas",IF('2a+c+n'!$Q15="N",'2a+c+n'!N15,0))</f>
        <v>0</v>
      </c>
      <c r="O15" s="115">
        <f>IF($C$4="Neattiecināmās izmaksas",IF('2a+c+n'!$Q15="N",'2a+c+n'!O15,0))</f>
        <v>0</v>
      </c>
      <c r="P15" s="116">
        <f>IF($C$4="Neattiecināmās izmaksas",IF('2a+c+n'!$Q15="N",'2a+c+n'!P15,0))</f>
        <v>0</v>
      </c>
    </row>
    <row r="16" spans="1:16" x14ac:dyDescent="0.2">
      <c r="A16" s="51">
        <f>IF(P16=0,0,IF(COUNTBLANK(P16)=1,0,COUNTA($P$14:P16)))</f>
        <v>0</v>
      </c>
      <c r="B16" s="24">
        <f>IF($C$4="Neattiecināmās izmaksas",IF('2a+c+n'!$Q16="N",'2a+c+n'!B16,0))</f>
        <v>0</v>
      </c>
      <c r="C16" s="24">
        <f>IF($C$4="Neattiecināmās izmaksas",IF('2a+c+n'!$Q16="N",'2a+c+n'!C16,0))</f>
        <v>0</v>
      </c>
      <c r="D16" s="24">
        <f>IF($C$4="Neattiecināmās izmaksas",IF('2a+c+n'!$Q16="N",'2a+c+n'!D16,0))</f>
        <v>0</v>
      </c>
      <c r="E16" s="46"/>
      <c r="F16" s="65"/>
      <c r="G16" s="115"/>
      <c r="H16" s="115">
        <f>IF($C$4="Neattiecināmās izmaksas",IF('2a+c+n'!$Q16="N",'2a+c+n'!H16,0))</f>
        <v>0</v>
      </c>
      <c r="I16" s="115"/>
      <c r="J16" s="115"/>
      <c r="K16" s="116">
        <f>IF($C$4="Neattiecināmās izmaksas",IF('2a+c+n'!$Q16="N",'2a+c+n'!K16,0))</f>
        <v>0</v>
      </c>
      <c r="L16" s="82">
        <f>IF($C$4="Neattiecināmās izmaksas",IF('2a+c+n'!$Q16="N",'2a+c+n'!L16,0))</f>
        <v>0</v>
      </c>
      <c r="M16" s="115">
        <f>IF($C$4="Neattiecināmās izmaksas",IF('2a+c+n'!$Q16="N",'2a+c+n'!M16,0))</f>
        <v>0</v>
      </c>
      <c r="N16" s="115">
        <f>IF($C$4="Neattiecināmās izmaksas",IF('2a+c+n'!$Q16="N",'2a+c+n'!N16,0))</f>
        <v>0</v>
      </c>
      <c r="O16" s="115">
        <f>IF($C$4="Neattiecināmās izmaksas",IF('2a+c+n'!$Q16="N",'2a+c+n'!O16,0))</f>
        <v>0</v>
      </c>
      <c r="P16" s="116">
        <f>IF($C$4="Neattiecināmās izmaksas",IF('2a+c+n'!$Q16="N",'2a+c+n'!P16,0))</f>
        <v>0</v>
      </c>
    </row>
    <row r="17" spans="1:16" x14ac:dyDescent="0.2">
      <c r="A17" s="51">
        <f>IF(P17=0,0,IF(COUNTBLANK(P17)=1,0,COUNTA($P$14:P17)))</f>
        <v>0</v>
      </c>
      <c r="B17" s="24">
        <f>IF($C$4="Neattiecināmās izmaksas",IF('2a+c+n'!$Q17="N",'2a+c+n'!B17,0))</f>
        <v>0</v>
      </c>
      <c r="C17" s="24">
        <f>IF($C$4="Neattiecināmās izmaksas",IF('2a+c+n'!$Q17="N",'2a+c+n'!C17,0))</f>
        <v>0</v>
      </c>
      <c r="D17" s="24">
        <f>IF($C$4="Neattiecināmās izmaksas",IF('2a+c+n'!$Q17="N",'2a+c+n'!D17,0))</f>
        <v>0</v>
      </c>
      <c r="E17" s="46"/>
      <c r="F17" s="65"/>
      <c r="G17" s="115"/>
      <c r="H17" s="115">
        <f>IF($C$4="Neattiecināmās izmaksas",IF('2a+c+n'!$Q17="N",'2a+c+n'!H17,0))</f>
        <v>0</v>
      </c>
      <c r="I17" s="115"/>
      <c r="J17" s="115"/>
      <c r="K17" s="116">
        <f>IF($C$4="Neattiecināmās izmaksas",IF('2a+c+n'!$Q17="N",'2a+c+n'!K17,0))</f>
        <v>0</v>
      </c>
      <c r="L17" s="82">
        <f>IF($C$4="Neattiecināmās izmaksas",IF('2a+c+n'!$Q17="N",'2a+c+n'!L17,0))</f>
        <v>0</v>
      </c>
      <c r="M17" s="115">
        <f>IF($C$4="Neattiecināmās izmaksas",IF('2a+c+n'!$Q17="N",'2a+c+n'!M17,0))</f>
        <v>0</v>
      </c>
      <c r="N17" s="115">
        <f>IF($C$4="Neattiecināmās izmaksas",IF('2a+c+n'!$Q17="N",'2a+c+n'!N17,0))</f>
        <v>0</v>
      </c>
      <c r="O17" s="115">
        <f>IF($C$4="Neattiecināmās izmaksas",IF('2a+c+n'!$Q17="N",'2a+c+n'!O17,0))</f>
        <v>0</v>
      </c>
      <c r="P17" s="116">
        <f>IF($C$4="Neattiecināmās izmaksas",IF('2a+c+n'!$Q17="N",'2a+c+n'!P17,0))</f>
        <v>0</v>
      </c>
    </row>
    <row r="18" spans="1:16" x14ac:dyDescent="0.2">
      <c r="A18" s="51">
        <f>IF(P18=0,0,IF(COUNTBLANK(P18)=1,0,COUNTA($P$14:P18)))</f>
        <v>0</v>
      </c>
      <c r="B18" s="24">
        <f>IF($C$4="Neattiecināmās izmaksas",IF('2a+c+n'!$Q18="N",'2a+c+n'!B18,0))</f>
        <v>0</v>
      </c>
      <c r="C18" s="24">
        <f>IF($C$4="Neattiecināmās izmaksas",IF('2a+c+n'!$Q18="N",'2a+c+n'!C18,0))</f>
        <v>0</v>
      </c>
      <c r="D18" s="24">
        <f>IF($C$4="Neattiecināmās izmaksas",IF('2a+c+n'!$Q18="N",'2a+c+n'!D18,0))</f>
        <v>0</v>
      </c>
      <c r="E18" s="46"/>
      <c r="F18" s="65"/>
      <c r="G18" s="115"/>
      <c r="H18" s="115">
        <f>IF($C$4="Neattiecināmās izmaksas",IF('2a+c+n'!$Q18="N",'2a+c+n'!H18,0))</f>
        <v>0</v>
      </c>
      <c r="I18" s="115"/>
      <c r="J18" s="115"/>
      <c r="K18" s="116">
        <f>IF($C$4="Neattiecināmās izmaksas",IF('2a+c+n'!$Q18="N",'2a+c+n'!K18,0))</f>
        <v>0</v>
      </c>
      <c r="L18" s="82">
        <f>IF($C$4="Neattiecināmās izmaksas",IF('2a+c+n'!$Q18="N",'2a+c+n'!L18,0))</f>
        <v>0</v>
      </c>
      <c r="M18" s="115">
        <f>IF($C$4="Neattiecināmās izmaksas",IF('2a+c+n'!$Q18="N",'2a+c+n'!M18,0))</f>
        <v>0</v>
      </c>
      <c r="N18" s="115">
        <f>IF($C$4="Neattiecināmās izmaksas",IF('2a+c+n'!$Q18="N",'2a+c+n'!N18,0))</f>
        <v>0</v>
      </c>
      <c r="O18" s="115">
        <f>IF($C$4="Neattiecināmās izmaksas",IF('2a+c+n'!$Q18="N",'2a+c+n'!O18,0))</f>
        <v>0</v>
      </c>
      <c r="P18" s="116">
        <f>IF($C$4="Neattiecināmās izmaksas",IF('2a+c+n'!$Q18="N",'2a+c+n'!P18,0))</f>
        <v>0</v>
      </c>
    </row>
    <row r="19" spans="1:16" x14ac:dyDescent="0.2">
      <c r="A19" s="51">
        <f>IF(P19=0,0,IF(COUNTBLANK(P19)=1,0,COUNTA($P$14:P19)))</f>
        <v>0</v>
      </c>
      <c r="B19" s="24">
        <f>IF($C$4="Neattiecināmās izmaksas",IF('2a+c+n'!$Q19="N",'2a+c+n'!B19,0))</f>
        <v>0</v>
      </c>
      <c r="C19" s="24">
        <f>IF($C$4="Neattiecināmās izmaksas",IF('2a+c+n'!$Q19="N",'2a+c+n'!C19,0))</f>
        <v>0</v>
      </c>
      <c r="D19" s="24">
        <f>IF($C$4="Neattiecināmās izmaksas",IF('2a+c+n'!$Q19="N",'2a+c+n'!D19,0))</f>
        <v>0</v>
      </c>
      <c r="E19" s="46"/>
      <c r="F19" s="65"/>
      <c r="G19" s="115"/>
      <c r="H19" s="115">
        <f>IF($C$4="Neattiecināmās izmaksas",IF('2a+c+n'!$Q19="N",'2a+c+n'!H19,0))</f>
        <v>0</v>
      </c>
      <c r="I19" s="115"/>
      <c r="J19" s="115"/>
      <c r="K19" s="116">
        <f>IF($C$4="Neattiecināmās izmaksas",IF('2a+c+n'!$Q19="N",'2a+c+n'!K19,0))</f>
        <v>0</v>
      </c>
      <c r="L19" s="82">
        <f>IF($C$4="Neattiecināmās izmaksas",IF('2a+c+n'!$Q19="N",'2a+c+n'!L19,0))</f>
        <v>0</v>
      </c>
      <c r="M19" s="115">
        <f>IF($C$4="Neattiecināmās izmaksas",IF('2a+c+n'!$Q19="N",'2a+c+n'!M19,0))</f>
        <v>0</v>
      </c>
      <c r="N19" s="115">
        <f>IF($C$4="Neattiecināmās izmaksas",IF('2a+c+n'!$Q19="N",'2a+c+n'!N19,0))</f>
        <v>0</v>
      </c>
      <c r="O19" s="115">
        <f>IF($C$4="Neattiecināmās izmaksas",IF('2a+c+n'!$Q19="N",'2a+c+n'!O19,0))</f>
        <v>0</v>
      </c>
      <c r="P19" s="116">
        <f>IF($C$4="Neattiecināmās izmaksas",IF('2a+c+n'!$Q19="N",'2a+c+n'!P19,0))</f>
        <v>0</v>
      </c>
    </row>
    <row r="20" spans="1:16" x14ac:dyDescent="0.2">
      <c r="A20" s="51">
        <f>IF(P20=0,0,IF(COUNTBLANK(P20)=1,0,COUNTA($P$14:P20)))</f>
        <v>0</v>
      </c>
      <c r="B20" s="24">
        <f>IF($C$4="Neattiecināmās izmaksas",IF('2a+c+n'!$Q20="N",'2a+c+n'!B20,0))</f>
        <v>0</v>
      </c>
      <c r="C20" s="24">
        <f>IF($C$4="Neattiecināmās izmaksas",IF('2a+c+n'!$Q20="N",'2a+c+n'!C20,0))</f>
        <v>0</v>
      </c>
      <c r="D20" s="24">
        <f>IF($C$4="Neattiecināmās izmaksas",IF('2a+c+n'!$Q20="N",'2a+c+n'!D20,0))</f>
        <v>0</v>
      </c>
      <c r="E20" s="46"/>
      <c r="F20" s="65"/>
      <c r="G20" s="115"/>
      <c r="H20" s="115">
        <f>IF($C$4="Neattiecināmās izmaksas",IF('2a+c+n'!$Q20="N",'2a+c+n'!H20,0))</f>
        <v>0</v>
      </c>
      <c r="I20" s="115"/>
      <c r="J20" s="115"/>
      <c r="K20" s="116">
        <f>IF($C$4="Neattiecināmās izmaksas",IF('2a+c+n'!$Q20="N",'2a+c+n'!K20,0))</f>
        <v>0</v>
      </c>
      <c r="L20" s="82">
        <f>IF($C$4="Neattiecināmās izmaksas",IF('2a+c+n'!$Q20="N",'2a+c+n'!L20,0))</f>
        <v>0</v>
      </c>
      <c r="M20" s="115">
        <f>IF($C$4="Neattiecināmās izmaksas",IF('2a+c+n'!$Q20="N",'2a+c+n'!M20,0))</f>
        <v>0</v>
      </c>
      <c r="N20" s="115">
        <f>IF($C$4="Neattiecināmās izmaksas",IF('2a+c+n'!$Q20="N",'2a+c+n'!N20,0))</f>
        <v>0</v>
      </c>
      <c r="O20" s="115">
        <f>IF($C$4="Neattiecināmās izmaksas",IF('2a+c+n'!$Q20="N",'2a+c+n'!O20,0))</f>
        <v>0</v>
      </c>
      <c r="P20" s="116">
        <f>IF($C$4="Neattiecināmās izmaksas",IF('2a+c+n'!$Q20="N",'2a+c+n'!P20,0))</f>
        <v>0</v>
      </c>
    </row>
    <row r="21" spans="1:16" x14ac:dyDescent="0.2">
      <c r="A21" s="51">
        <f>IF(P21=0,0,IF(COUNTBLANK(P21)=1,0,COUNTA($P$14:P21)))</f>
        <v>0</v>
      </c>
      <c r="B21" s="24">
        <f>IF($C$4="Neattiecināmās izmaksas",IF('2a+c+n'!$Q21="N",'2a+c+n'!B21,0))</f>
        <v>0</v>
      </c>
      <c r="C21" s="24">
        <f>IF($C$4="Neattiecināmās izmaksas",IF('2a+c+n'!$Q21="N",'2a+c+n'!C21,0))</f>
        <v>0</v>
      </c>
      <c r="D21" s="24">
        <f>IF($C$4="Neattiecināmās izmaksas",IF('2a+c+n'!$Q21="N",'2a+c+n'!D21,0))</f>
        <v>0</v>
      </c>
      <c r="E21" s="46"/>
      <c r="F21" s="65"/>
      <c r="G21" s="115"/>
      <c r="H21" s="115">
        <f>IF($C$4="Neattiecināmās izmaksas",IF('2a+c+n'!$Q21="N",'2a+c+n'!H21,0))</f>
        <v>0</v>
      </c>
      <c r="I21" s="115"/>
      <c r="J21" s="115"/>
      <c r="K21" s="116">
        <f>IF($C$4="Neattiecināmās izmaksas",IF('2a+c+n'!$Q21="N",'2a+c+n'!K21,0))</f>
        <v>0</v>
      </c>
      <c r="L21" s="82">
        <f>IF($C$4="Neattiecināmās izmaksas",IF('2a+c+n'!$Q21="N",'2a+c+n'!L21,0))</f>
        <v>0</v>
      </c>
      <c r="M21" s="115">
        <f>IF($C$4="Neattiecināmās izmaksas",IF('2a+c+n'!$Q21="N",'2a+c+n'!M21,0))</f>
        <v>0</v>
      </c>
      <c r="N21" s="115">
        <f>IF($C$4="Neattiecināmās izmaksas",IF('2a+c+n'!$Q21="N",'2a+c+n'!N21,0))</f>
        <v>0</v>
      </c>
      <c r="O21" s="115">
        <f>IF($C$4="Neattiecināmās izmaksas",IF('2a+c+n'!$Q21="N",'2a+c+n'!O21,0))</f>
        <v>0</v>
      </c>
      <c r="P21" s="116">
        <f>IF($C$4="Neattiecināmās izmaksas",IF('2a+c+n'!$Q21="N",'2a+c+n'!P21,0))</f>
        <v>0</v>
      </c>
    </row>
    <row r="22" spans="1:16" x14ac:dyDescent="0.2">
      <c r="A22" s="51">
        <f>IF(P22=0,0,IF(COUNTBLANK(P22)=1,0,COUNTA($P$14:P22)))</f>
        <v>0</v>
      </c>
      <c r="B22" s="24">
        <f>IF($C$4="Neattiecināmās izmaksas",IF('2a+c+n'!$Q22="N",'2a+c+n'!B22,0))</f>
        <v>0</v>
      </c>
      <c r="C22" s="24">
        <f>IF($C$4="Neattiecināmās izmaksas",IF('2a+c+n'!$Q22="N",'2a+c+n'!C22,0))</f>
        <v>0</v>
      </c>
      <c r="D22" s="24">
        <f>IF($C$4="Neattiecināmās izmaksas",IF('2a+c+n'!$Q22="N",'2a+c+n'!D22,0))</f>
        <v>0</v>
      </c>
      <c r="E22" s="46"/>
      <c r="F22" s="65"/>
      <c r="G22" s="115"/>
      <c r="H22" s="115">
        <f>IF($C$4="Neattiecināmās izmaksas",IF('2a+c+n'!$Q22="N",'2a+c+n'!H22,0))</f>
        <v>0</v>
      </c>
      <c r="I22" s="115"/>
      <c r="J22" s="115"/>
      <c r="K22" s="116">
        <f>IF($C$4="Neattiecināmās izmaksas",IF('2a+c+n'!$Q22="N",'2a+c+n'!K22,0))</f>
        <v>0</v>
      </c>
      <c r="L22" s="82">
        <f>IF($C$4="Neattiecināmās izmaksas",IF('2a+c+n'!$Q22="N",'2a+c+n'!L22,0))</f>
        <v>0</v>
      </c>
      <c r="M22" s="115">
        <f>IF($C$4="Neattiecināmās izmaksas",IF('2a+c+n'!$Q22="N",'2a+c+n'!M22,0))</f>
        <v>0</v>
      </c>
      <c r="N22" s="115">
        <f>IF($C$4="Neattiecināmās izmaksas",IF('2a+c+n'!$Q22="N",'2a+c+n'!N22,0))</f>
        <v>0</v>
      </c>
      <c r="O22" s="115">
        <f>IF($C$4="Neattiecināmās izmaksas",IF('2a+c+n'!$Q22="N",'2a+c+n'!O22,0))</f>
        <v>0</v>
      </c>
      <c r="P22" s="116">
        <f>IF($C$4="Neattiecināmās izmaksas",IF('2a+c+n'!$Q22="N",'2a+c+n'!P22,0))</f>
        <v>0</v>
      </c>
    </row>
    <row r="23" spans="1:16" x14ac:dyDescent="0.2">
      <c r="A23" s="51">
        <f>IF(P23=0,0,IF(COUNTBLANK(P23)=1,0,COUNTA($P$14:P23)))</f>
        <v>0</v>
      </c>
      <c r="B23" s="24">
        <f>IF($C$4="Neattiecināmās izmaksas",IF('2a+c+n'!$Q23="N",'2a+c+n'!B23,0))</f>
        <v>0</v>
      </c>
      <c r="C23" s="24">
        <f>IF($C$4="Neattiecināmās izmaksas",IF('2a+c+n'!$Q23="N",'2a+c+n'!C23,0))</f>
        <v>0</v>
      </c>
      <c r="D23" s="24">
        <f>IF($C$4="Neattiecināmās izmaksas",IF('2a+c+n'!$Q23="N",'2a+c+n'!D23,0))</f>
        <v>0</v>
      </c>
      <c r="E23" s="46"/>
      <c r="F23" s="65"/>
      <c r="G23" s="115"/>
      <c r="H23" s="115">
        <f>IF($C$4="Neattiecināmās izmaksas",IF('2a+c+n'!$Q23="N",'2a+c+n'!H23,0))</f>
        <v>0</v>
      </c>
      <c r="I23" s="115"/>
      <c r="J23" s="115"/>
      <c r="K23" s="116">
        <f>IF($C$4="Neattiecināmās izmaksas",IF('2a+c+n'!$Q23="N",'2a+c+n'!K23,0))</f>
        <v>0</v>
      </c>
      <c r="L23" s="82">
        <f>IF($C$4="Neattiecināmās izmaksas",IF('2a+c+n'!$Q23="N",'2a+c+n'!L23,0))</f>
        <v>0</v>
      </c>
      <c r="M23" s="115">
        <f>IF($C$4="Neattiecināmās izmaksas",IF('2a+c+n'!$Q23="N",'2a+c+n'!M23,0))</f>
        <v>0</v>
      </c>
      <c r="N23" s="115">
        <f>IF($C$4="Neattiecināmās izmaksas",IF('2a+c+n'!$Q23="N",'2a+c+n'!N23,0))</f>
        <v>0</v>
      </c>
      <c r="O23" s="115">
        <f>IF($C$4="Neattiecināmās izmaksas",IF('2a+c+n'!$Q23="N",'2a+c+n'!O23,0))</f>
        <v>0</v>
      </c>
      <c r="P23" s="116">
        <f>IF($C$4="Neattiecināmās izmaksas",IF('2a+c+n'!$Q23="N",'2a+c+n'!P23,0))</f>
        <v>0</v>
      </c>
    </row>
    <row r="24" spans="1:16" x14ac:dyDescent="0.2">
      <c r="A24" s="51">
        <f>IF(P24=0,0,IF(COUNTBLANK(P24)=1,0,COUNTA($P$14:P24)))</f>
        <v>0</v>
      </c>
      <c r="B24" s="24">
        <f>IF($C$4="Neattiecināmās izmaksas",IF('2a+c+n'!$Q24="N",'2a+c+n'!B24,0))</f>
        <v>0</v>
      </c>
      <c r="C24" s="24">
        <f>IF($C$4="Neattiecināmās izmaksas",IF('2a+c+n'!$Q24="N",'2a+c+n'!C24,0))</f>
        <v>0</v>
      </c>
      <c r="D24" s="24">
        <f>IF($C$4="Neattiecināmās izmaksas",IF('2a+c+n'!$Q24="N",'2a+c+n'!D24,0))</f>
        <v>0</v>
      </c>
      <c r="E24" s="46"/>
      <c r="F24" s="65"/>
      <c r="G24" s="115"/>
      <c r="H24" s="115">
        <f>IF($C$4="Neattiecināmās izmaksas",IF('2a+c+n'!$Q24="N",'2a+c+n'!H24,0))</f>
        <v>0</v>
      </c>
      <c r="I24" s="115"/>
      <c r="J24" s="115"/>
      <c r="K24" s="116">
        <f>IF($C$4="Neattiecināmās izmaksas",IF('2a+c+n'!$Q24="N",'2a+c+n'!K24,0))</f>
        <v>0</v>
      </c>
      <c r="L24" s="82">
        <f>IF($C$4="Neattiecināmās izmaksas",IF('2a+c+n'!$Q24="N",'2a+c+n'!L24,0))</f>
        <v>0</v>
      </c>
      <c r="M24" s="115">
        <f>IF($C$4="Neattiecināmās izmaksas",IF('2a+c+n'!$Q24="N",'2a+c+n'!M24,0))</f>
        <v>0</v>
      </c>
      <c r="N24" s="115">
        <f>IF($C$4="Neattiecināmās izmaksas",IF('2a+c+n'!$Q24="N",'2a+c+n'!N24,0))</f>
        <v>0</v>
      </c>
      <c r="O24" s="115">
        <f>IF($C$4="Neattiecināmās izmaksas",IF('2a+c+n'!$Q24="N",'2a+c+n'!O24,0))</f>
        <v>0</v>
      </c>
      <c r="P24" s="116">
        <f>IF($C$4="Neattiecināmās izmaksas",IF('2a+c+n'!$Q24="N",'2a+c+n'!P24,0))</f>
        <v>0</v>
      </c>
    </row>
    <row r="25" spans="1:16" x14ac:dyDescent="0.2">
      <c r="A25" s="51">
        <f>IF(P25=0,0,IF(COUNTBLANK(P25)=1,0,COUNTA($P$14:P25)))</f>
        <v>0</v>
      </c>
      <c r="B25" s="24">
        <f>IF($C$4="Neattiecināmās izmaksas",IF('2a+c+n'!$Q25="N",'2a+c+n'!B25,0))</f>
        <v>0</v>
      </c>
      <c r="C25" s="24">
        <f>IF($C$4="Neattiecināmās izmaksas",IF('2a+c+n'!$Q25="N",'2a+c+n'!C25,0))</f>
        <v>0</v>
      </c>
      <c r="D25" s="24">
        <f>IF($C$4="Neattiecināmās izmaksas",IF('2a+c+n'!$Q25="N",'2a+c+n'!D25,0))</f>
        <v>0</v>
      </c>
      <c r="E25" s="46"/>
      <c r="F25" s="65"/>
      <c r="G25" s="115"/>
      <c r="H25" s="115">
        <f>IF($C$4="Neattiecināmās izmaksas",IF('2a+c+n'!$Q25="N",'2a+c+n'!H25,0))</f>
        <v>0</v>
      </c>
      <c r="I25" s="115"/>
      <c r="J25" s="115"/>
      <c r="K25" s="116">
        <f>IF($C$4="Neattiecināmās izmaksas",IF('2a+c+n'!$Q25="N",'2a+c+n'!K25,0))</f>
        <v>0</v>
      </c>
      <c r="L25" s="82">
        <f>IF($C$4="Neattiecināmās izmaksas",IF('2a+c+n'!$Q25="N",'2a+c+n'!L25,0))</f>
        <v>0</v>
      </c>
      <c r="M25" s="115">
        <f>IF($C$4="Neattiecināmās izmaksas",IF('2a+c+n'!$Q25="N",'2a+c+n'!M25,0))</f>
        <v>0</v>
      </c>
      <c r="N25" s="115">
        <f>IF($C$4="Neattiecināmās izmaksas",IF('2a+c+n'!$Q25="N",'2a+c+n'!N25,0))</f>
        <v>0</v>
      </c>
      <c r="O25" s="115">
        <f>IF($C$4="Neattiecināmās izmaksas",IF('2a+c+n'!$Q25="N",'2a+c+n'!O25,0))</f>
        <v>0</v>
      </c>
      <c r="P25" s="116">
        <f>IF($C$4="Neattiecināmās izmaksas",IF('2a+c+n'!$Q25="N",'2a+c+n'!P25,0))</f>
        <v>0</v>
      </c>
    </row>
    <row r="26" spans="1:16" x14ac:dyDescent="0.2">
      <c r="A26" s="51">
        <f>IF(P26=0,0,IF(COUNTBLANK(P26)=1,0,COUNTA($P$14:P26)))</f>
        <v>0</v>
      </c>
      <c r="B26" s="24">
        <f>IF($C$4="Neattiecināmās izmaksas",IF('2a+c+n'!$Q26="N",'2a+c+n'!B26,0))</f>
        <v>0</v>
      </c>
      <c r="C26" s="24">
        <f>IF($C$4="Neattiecināmās izmaksas",IF('2a+c+n'!$Q26="N",'2a+c+n'!C26,0))</f>
        <v>0</v>
      </c>
      <c r="D26" s="24">
        <f>IF($C$4="Neattiecināmās izmaksas",IF('2a+c+n'!$Q26="N",'2a+c+n'!D26,0))</f>
        <v>0</v>
      </c>
      <c r="E26" s="46"/>
      <c r="F26" s="65"/>
      <c r="G26" s="115"/>
      <c r="H26" s="115">
        <f>IF($C$4="Neattiecināmās izmaksas",IF('2a+c+n'!$Q26="N",'2a+c+n'!H26,0))</f>
        <v>0</v>
      </c>
      <c r="I26" s="115"/>
      <c r="J26" s="115"/>
      <c r="K26" s="116">
        <f>IF($C$4="Neattiecināmās izmaksas",IF('2a+c+n'!$Q26="N",'2a+c+n'!K26,0))</f>
        <v>0</v>
      </c>
      <c r="L26" s="82">
        <f>IF($C$4="Neattiecināmās izmaksas",IF('2a+c+n'!$Q26="N",'2a+c+n'!L26,0))</f>
        <v>0</v>
      </c>
      <c r="M26" s="115">
        <f>IF($C$4="Neattiecināmās izmaksas",IF('2a+c+n'!$Q26="N",'2a+c+n'!M26,0))</f>
        <v>0</v>
      </c>
      <c r="N26" s="115">
        <f>IF($C$4="Neattiecināmās izmaksas",IF('2a+c+n'!$Q26="N",'2a+c+n'!N26,0))</f>
        <v>0</v>
      </c>
      <c r="O26" s="115">
        <f>IF($C$4="Neattiecināmās izmaksas",IF('2a+c+n'!$Q26="N",'2a+c+n'!O26,0))</f>
        <v>0</v>
      </c>
      <c r="P26" s="116">
        <f>IF($C$4="Neattiecināmās izmaksas",IF('2a+c+n'!$Q26="N",'2a+c+n'!P26,0))</f>
        <v>0</v>
      </c>
    </row>
    <row r="27" spans="1:16" x14ac:dyDescent="0.2">
      <c r="A27" s="51">
        <f>IF(P27=0,0,IF(COUNTBLANK(P27)=1,0,COUNTA($P$14:P27)))</f>
        <v>0</v>
      </c>
      <c r="B27" s="24">
        <f>IF($C$4="Neattiecināmās izmaksas",IF('2a+c+n'!$Q27="N",'2a+c+n'!B27,0))</f>
        <v>0</v>
      </c>
      <c r="C27" s="24">
        <f>IF($C$4="Neattiecināmās izmaksas",IF('2a+c+n'!$Q27="N",'2a+c+n'!C27,0))</f>
        <v>0</v>
      </c>
      <c r="D27" s="24">
        <f>IF($C$4="Neattiecināmās izmaksas",IF('2a+c+n'!$Q27="N",'2a+c+n'!D27,0))</f>
        <v>0</v>
      </c>
      <c r="E27" s="46"/>
      <c r="F27" s="65"/>
      <c r="G27" s="115"/>
      <c r="H27" s="115">
        <f>IF($C$4="Neattiecināmās izmaksas",IF('2a+c+n'!$Q27="N",'2a+c+n'!H27,0))</f>
        <v>0</v>
      </c>
      <c r="I27" s="115"/>
      <c r="J27" s="115"/>
      <c r="K27" s="116">
        <f>IF($C$4="Neattiecināmās izmaksas",IF('2a+c+n'!$Q27="N",'2a+c+n'!K27,0))</f>
        <v>0</v>
      </c>
      <c r="L27" s="82">
        <f>IF($C$4="Neattiecināmās izmaksas",IF('2a+c+n'!$Q27="N",'2a+c+n'!L27,0))</f>
        <v>0</v>
      </c>
      <c r="M27" s="115">
        <f>IF($C$4="Neattiecināmās izmaksas",IF('2a+c+n'!$Q27="N",'2a+c+n'!M27,0))</f>
        <v>0</v>
      </c>
      <c r="N27" s="115">
        <f>IF($C$4="Neattiecināmās izmaksas",IF('2a+c+n'!$Q27="N",'2a+c+n'!N27,0))</f>
        <v>0</v>
      </c>
      <c r="O27" s="115">
        <f>IF($C$4="Neattiecināmās izmaksas",IF('2a+c+n'!$Q27="N",'2a+c+n'!O27,0))</f>
        <v>0</v>
      </c>
      <c r="P27" s="116">
        <f>IF($C$4="Neattiecināmās izmaksas",IF('2a+c+n'!$Q27="N",'2a+c+n'!P27,0))</f>
        <v>0</v>
      </c>
    </row>
    <row r="28" spans="1:16" x14ac:dyDescent="0.2">
      <c r="A28" s="51">
        <f>IF(P28=0,0,IF(COUNTBLANK(P28)=1,0,COUNTA($P$14:P28)))</f>
        <v>0</v>
      </c>
      <c r="B28" s="24">
        <f>IF($C$4="Neattiecināmās izmaksas",IF('2a+c+n'!$Q28="N",'2a+c+n'!B28,0))</f>
        <v>0</v>
      </c>
      <c r="C28" s="24">
        <f>IF($C$4="Neattiecināmās izmaksas",IF('2a+c+n'!$Q28="N",'2a+c+n'!C28,0))</f>
        <v>0</v>
      </c>
      <c r="D28" s="24">
        <f>IF($C$4="Neattiecināmās izmaksas",IF('2a+c+n'!$Q28="N",'2a+c+n'!D28,0))</f>
        <v>0</v>
      </c>
      <c r="E28" s="46"/>
      <c r="F28" s="65"/>
      <c r="G28" s="115"/>
      <c r="H28" s="115">
        <f>IF($C$4="Neattiecināmās izmaksas",IF('2a+c+n'!$Q28="N",'2a+c+n'!H28,0))</f>
        <v>0</v>
      </c>
      <c r="I28" s="115"/>
      <c r="J28" s="115"/>
      <c r="K28" s="116">
        <f>IF($C$4="Neattiecināmās izmaksas",IF('2a+c+n'!$Q28="N",'2a+c+n'!K28,0))</f>
        <v>0</v>
      </c>
      <c r="L28" s="82">
        <f>IF($C$4="Neattiecināmās izmaksas",IF('2a+c+n'!$Q28="N",'2a+c+n'!L28,0))</f>
        <v>0</v>
      </c>
      <c r="M28" s="115">
        <f>IF($C$4="Neattiecināmās izmaksas",IF('2a+c+n'!$Q28="N",'2a+c+n'!M28,0))</f>
        <v>0</v>
      </c>
      <c r="N28" s="115">
        <f>IF($C$4="Neattiecināmās izmaksas",IF('2a+c+n'!$Q28="N",'2a+c+n'!N28,0))</f>
        <v>0</v>
      </c>
      <c r="O28" s="115">
        <f>IF($C$4="Neattiecināmās izmaksas",IF('2a+c+n'!$Q28="N",'2a+c+n'!O28,0))</f>
        <v>0</v>
      </c>
      <c r="P28" s="116">
        <f>IF($C$4="Neattiecināmās izmaksas",IF('2a+c+n'!$Q28="N",'2a+c+n'!P28,0))</f>
        <v>0</v>
      </c>
    </row>
    <row r="29" spans="1:16" x14ac:dyDescent="0.2">
      <c r="A29" s="51">
        <f>IF(P29=0,0,IF(COUNTBLANK(P29)=1,0,COUNTA($P$14:P29)))</f>
        <v>0</v>
      </c>
      <c r="B29" s="24">
        <f>IF($C$4="Neattiecināmās izmaksas",IF('2a+c+n'!$Q29="N",'2a+c+n'!B29,0))</f>
        <v>0</v>
      </c>
      <c r="C29" s="24">
        <f>IF($C$4="Neattiecināmās izmaksas",IF('2a+c+n'!$Q29="N",'2a+c+n'!C29,0))</f>
        <v>0</v>
      </c>
      <c r="D29" s="24">
        <f>IF($C$4="Neattiecināmās izmaksas",IF('2a+c+n'!$Q29="N",'2a+c+n'!D29,0))</f>
        <v>0</v>
      </c>
      <c r="E29" s="46"/>
      <c r="F29" s="65"/>
      <c r="G29" s="115"/>
      <c r="H29" s="115">
        <f>IF($C$4="Neattiecināmās izmaksas",IF('2a+c+n'!$Q29="N",'2a+c+n'!H29,0))</f>
        <v>0</v>
      </c>
      <c r="I29" s="115"/>
      <c r="J29" s="115"/>
      <c r="K29" s="116">
        <f>IF($C$4="Neattiecināmās izmaksas",IF('2a+c+n'!$Q29="N",'2a+c+n'!K29,0))</f>
        <v>0</v>
      </c>
      <c r="L29" s="82">
        <f>IF($C$4="Neattiecināmās izmaksas",IF('2a+c+n'!$Q29="N",'2a+c+n'!L29,0))</f>
        <v>0</v>
      </c>
      <c r="M29" s="115">
        <f>IF($C$4="Neattiecināmās izmaksas",IF('2a+c+n'!$Q29="N",'2a+c+n'!M29,0))</f>
        <v>0</v>
      </c>
      <c r="N29" s="115">
        <f>IF($C$4="Neattiecināmās izmaksas",IF('2a+c+n'!$Q29="N",'2a+c+n'!N29,0))</f>
        <v>0</v>
      </c>
      <c r="O29" s="115">
        <f>IF($C$4="Neattiecināmās izmaksas",IF('2a+c+n'!$Q29="N",'2a+c+n'!O29,0))</f>
        <v>0</v>
      </c>
      <c r="P29" s="116">
        <f>IF($C$4="Neattiecināmās izmaksas",IF('2a+c+n'!$Q29="N",'2a+c+n'!P29,0))</f>
        <v>0</v>
      </c>
    </row>
    <row r="30" spans="1:16" x14ac:dyDescent="0.2">
      <c r="A30" s="51">
        <f>IF(P30=0,0,IF(COUNTBLANK(P30)=1,0,COUNTA($P$14:P30)))</f>
        <v>0</v>
      </c>
      <c r="B30" s="24">
        <f>IF($C$4="Neattiecināmās izmaksas",IF('2a+c+n'!$Q30="N",'2a+c+n'!B30,0))</f>
        <v>0</v>
      </c>
      <c r="C30" s="24">
        <f>IF($C$4="Neattiecināmās izmaksas",IF('2a+c+n'!$Q30="N",'2a+c+n'!C30,0))</f>
        <v>0</v>
      </c>
      <c r="D30" s="24">
        <f>IF($C$4="Neattiecināmās izmaksas",IF('2a+c+n'!$Q30="N",'2a+c+n'!D30,0))</f>
        <v>0</v>
      </c>
      <c r="E30" s="46"/>
      <c r="F30" s="65"/>
      <c r="G30" s="115"/>
      <c r="H30" s="115">
        <f>IF($C$4="Neattiecināmās izmaksas",IF('2a+c+n'!$Q30="N",'2a+c+n'!H30,0))</f>
        <v>0</v>
      </c>
      <c r="I30" s="115"/>
      <c r="J30" s="115"/>
      <c r="K30" s="116">
        <f>IF($C$4="Neattiecināmās izmaksas",IF('2a+c+n'!$Q30="N",'2a+c+n'!K30,0))</f>
        <v>0</v>
      </c>
      <c r="L30" s="82">
        <f>IF($C$4="Neattiecināmās izmaksas",IF('2a+c+n'!$Q30="N",'2a+c+n'!L30,0))</f>
        <v>0</v>
      </c>
      <c r="M30" s="115">
        <f>IF($C$4="Neattiecināmās izmaksas",IF('2a+c+n'!$Q30="N",'2a+c+n'!M30,0))</f>
        <v>0</v>
      </c>
      <c r="N30" s="115">
        <f>IF($C$4="Neattiecināmās izmaksas",IF('2a+c+n'!$Q30="N",'2a+c+n'!N30,0))</f>
        <v>0</v>
      </c>
      <c r="O30" s="115">
        <f>IF($C$4="Neattiecināmās izmaksas",IF('2a+c+n'!$Q30="N",'2a+c+n'!O30,0))</f>
        <v>0</v>
      </c>
      <c r="P30" s="116">
        <f>IF($C$4="Neattiecināmās izmaksas",IF('2a+c+n'!$Q30="N",'2a+c+n'!P30,0))</f>
        <v>0</v>
      </c>
    </row>
    <row r="31" spans="1:16" x14ac:dyDescent="0.2">
      <c r="A31" s="51">
        <f>IF(P31=0,0,IF(COUNTBLANK(P31)=1,0,COUNTA($P$14:P31)))</f>
        <v>0</v>
      </c>
      <c r="B31" s="24">
        <f>IF($C$4="Neattiecināmās izmaksas",IF('2a+c+n'!$Q31="N",'2a+c+n'!B31,0))</f>
        <v>0</v>
      </c>
      <c r="C31" s="24">
        <f>IF($C$4="Neattiecināmās izmaksas",IF('2a+c+n'!$Q31="N",'2a+c+n'!C31,0))</f>
        <v>0</v>
      </c>
      <c r="D31" s="24">
        <f>IF($C$4="Neattiecināmās izmaksas",IF('2a+c+n'!$Q31="N",'2a+c+n'!D31,0))</f>
        <v>0</v>
      </c>
      <c r="E31" s="46"/>
      <c r="F31" s="65"/>
      <c r="G31" s="115"/>
      <c r="H31" s="115">
        <f>IF($C$4="Neattiecināmās izmaksas",IF('2a+c+n'!$Q31="N",'2a+c+n'!H31,0))</f>
        <v>0</v>
      </c>
      <c r="I31" s="115"/>
      <c r="J31" s="115"/>
      <c r="K31" s="116">
        <f>IF($C$4="Neattiecināmās izmaksas",IF('2a+c+n'!$Q31="N",'2a+c+n'!K31,0))</f>
        <v>0</v>
      </c>
      <c r="L31" s="82">
        <f>IF($C$4="Neattiecināmās izmaksas",IF('2a+c+n'!$Q31="N",'2a+c+n'!L31,0))</f>
        <v>0</v>
      </c>
      <c r="M31" s="115">
        <f>IF($C$4="Neattiecināmās izmaksas",IF('2a+c+n'!$Q31="N",'2a+c+n'!M31,0))</f>
        <v>0</v>
      </c>
      <c r="N31" s="115">
        <f>IF($C$4="Neattiecināmās izmaksas",IF('2a+c+n'!$Q31="N",'2a+c+n'!N31,0))</f>
        <v>0</v>
      </c>
      <c r="O31" s="115">
        <f>IF($C$4="Neattiecināmās izmaksas",IF('2a+c+n'!$Q31="N",'2a+c+n'!O31,0))</f>
        <v>0</v>
      </c>
      <c r="P31" s="116">
        <f>IF($C$4="Neattiecināmās izmaksas",IF('2a+c+n'!$Q31="N",'2a+c+n'!P31,0))</f>
        <v>0</v>
      </c>
    </row>
    <row r="32" spans="1:16" x14ac:dyDescent="0.2">
      <c r="A32" s="51">
        <f>IF(P32=0,0,IF(COUNTBLANK(P32)=1,0,COUNTA($P$14:P32)))</f>
        <v>0</v>
      </c>
      <c r="B32" s="24">
        <f>IF($C$4="Neattiecināmās izmaksas",IF('2a+c+n'!$Q32="N",'2a+c+n'!B32,0))</f>
        <v>0</v>
      </c>
      <c r="C32" s="24">
        <f>IF($C$4="Neattiecināmās izmaksas",IF('2a+c+n'!$Q32="N",'2a+c+n'!C32,0))</f>
        <v>0</v>
      </c>
      <c r="D32" s="24">
        <f>IF($C$4="Neattiecināmās izmaksas",IF('2a+c+n'!$Q32="N",'2a+c+n'!D32,0))</f>
        <v>0</v>
      </c>
      <c r="E32" s="46"/>
      <c r="F32" s="65"/>
      <c r="G32" s="115"/>
      <c r="H32" s="115">
        <f>IF($C$4="Neattiecināmās izmaksas",IF('2a+c+n'!$Q32="N",'2a+c+n'!H32,0))</f>
        <v>0</v>
      </c>
      <c r="I32" s="115"/>
      <c r="J32" s="115"/>
      <c r="K32" s="116">
        <f>IF($C$4="Neattiecināmās izmaksas",IF('2a+c+n'!$Q32="N",'2a+c+n'!K32,0))</f>
        <v>0</v>
      </c>
      <c r="L32" s="82">
        <f>IF($C$4="Neattiecināmās izmaksas",IF('2a+c+n'!$Q32="N",'2a+c+n'!L32,0))</f>
        <v>0</v>
      </c>
      <c r="M32" s="115">
        <f>IF($C$4="Neattiecināmās izmaksas",IF('2a+c+n'!$Q32="N",'2a+c+n'!M32,0))</f>
        <v>0</v>
      </c>
      <c r="N32" s="115">
        <f>IF($C$4="Neattiecināmās izmaksas",IF('2a+c+n'!$Q32="N",'2a+c+n'!N32,0))</f>
        <v>0</v>
      </c>
      <c r="O32" s="115">
        <f>IF($C$4="Neattiecināmās izmaksas",IF('2a+c+n'!$Q32="N",'2a+c+n'!O32,0))</f>
        <v>0</v>
      </c>
      <c r="P32" s="116">
        <f>IF($C$4="Neattiecināmās izmaksas",IF('2a+c+n'!$Q32="N",'2a+c+n'!P32,0))</f>
        <v>0</v>
      </c>
    </row>
    <row r="33" spans="1:16" x14ac:dyDescent="0.2">
      <c r="A33" s="51">
        <f>IF(P33=0,0,IF(COUNTBLANK(P33)=1,0,COUNTA($P$14:P33)))</f>
        <v>0</v>
      </c>
      <c r="B33" s="24">
        <f>IF($C$4="Neattiecināmās izmaksas",IF('2a+c+n'!$Q33="N",'2a+c+n'!B33,0))</f>
        <v>0</v>
      </c>
      <c r="C33" s="24">
        <f>IF($C$4="Neattiecināmās izmaksas",IF('2a+c+n'!$Q33="N",'2a+c+n'!C33,0))</f>
        <v>0</v>
      </c>
      <c r="D33" s="24">
        <f>IF($C$4="Neattiecināmās izmaksas",IF('2a+c+n'!$Q33="N",'2a+c+n'!D33,0))</f>
        <v>0</v>
      </c>
      <c r="E33" s="46"/>
      <c r="F33" s="65"/>
      <c r="G33" s="115"/>
      <c r="H33" s="115">
        <f>IF($C$4="Neattiecināmās izmaksas",IF('2a+c+n'!$Q33="N",'2a+c+n'!H33,0))</f>
        <v>0</v>
      </c>
      <c r="I33" s="115"/>
      <c r="J33" s="115"/>
      <c r="K33" s="116">
        <f>IF($C$4="Neattiecināmās izmaksas",IF('2a+c+n'!$Q33="N",'2a+c+n'!K33,0))</f>
        <v>0</v>
      </c>
      <c r="L33" s="82">
        <f>IF($C$4="Neattiecināmās izmaksas",IF('2a+c+n'!$Q33="N",'2a+c+n'!L33,0))</f>
        <v>0</v>
      </c>
      <c r="M33" s="115">
        <f>IF($C$4="Neattiecināmās izmaksas",IF('2a+c+n'!$Q33="N",'2a+c+n'!M33,0))</f>
        <v>0</v>
      </c>
      <c r="N33" s="115">
        <f>IF($C$4="Neattiecināmās izmaksas",IF('2a+c+n'!$Q33="N",'2a+c+n'!N33,0))</f>
        <v>0</v>
      </c>
      <c r="O33" s="115">
        <f>IF($C$4="Neattiecināmās izmaksas",IF('2a+c+n'!$Q33="N",'2a+c+n'!O33,0))</f>
        <v>0</v>
      </c>
      <c r="P33" s="116">
        <f>IF($C$4="Neattiecināmās izmaksas",IF('2a+c+n'!$Q33="N",'2a+c+n'!P33,0))</f>
        <v>0</v>
      </c>
    </row>
    <row r="34" spans="1:16" x14ac:dyDescent="0.2">
      <c r="A34" s="51">
        <f>IF(P34=0,0,IF(COUNTBLANK(P34)=1,0,COUNTA($P$14:P34)))</f>
        <v>0</v>
      </c>
      <c r="B34" s="24">
        <f>IF($C$4="Neattiecināmās izmaksas",IF('2a+c+n'!$Q34="N",'2a+c+n'!B34,0))</f>
        <v>0</v>
      </c>
      <c r="C34" s="24">
        <f>IF($C$4="Neattiecināmās izmaksas",IF('2a+c+n'!$Q34="N",'2a+c+n'!C34,0))</f>
        <v>0</v>
      </c>
      <c r="D34" s="24">
        <f>IF($C$4="Neattiecināmās izmaksas",IF('2a+c+n'!$Q34="N",'2a+c+n'!D34,0))</f>
        <v>0</v>
      </c>
      <c r="E34" s="46"/>
      <c r="F34" s="65"/>
      <c r="G34" s="115"/>
      <c r="H34" s="115">
        <f>IF($C$4="Neattiecināmās izmaksas",IF('2a+c+n'!$Q34="N",'2a+c+n'!H34,0))</f>
        <v>0</v>
      </c>
      <c r="I34" s="115"/>
      <c r="J34" s="115"/>
      <c r="K34" s="116">
        <f>IF($C$4="Neattiecināmās izmaksas",IF('2a+c+n'!$Q34="N",'2a+c+n'!K34,0))</f>
        <v>0</v>
      </c>
      <c r="L34" s="82">
        <f>IF($C$4="Neattiecināmās izmaksas",IF('2a+c+n'!$Q34="N",'2a+c+n'!L34,0))</f>
        <v>0</v>
      </c>
      <c r="M34" s="115">
        <f>IF($C$4="Neattiecināmās izmaksas",IF('2a+c+n'!$Q34="N",'2a+c+n'!M34,0))</f>
        <v>0</v>
      </c>
      <c r="N34" s="115">
        <f>IF($C$4="Neattiecināmās izmaksas",IF('2a+c+n'!$Q34="N",'2a+c+n'!N34,0))</f>
        <v>0</v>
      </c>
      <c r="O34" s="115">
        <f>IF($C$4="Neattiecināmās izmaksas",IF('2a+c+n'!$Q34="N",'2a+c+n'!O34,0))</f>
        <v>0</v>
      </c>
      <c r="P34" s="116">
        <f>IF($C$4="Neattiecināmās izmaksas",IF('2a+c+n'!$Q34="N",'2a+c+n'!P34,0))</f>
        <v>0</v>
      </c>
    </row>
    <row r="35" spans="1:16" x14ac:dyDescent="0.2">
      <c r="A35" s="51">
        <f>IF(P35=0,0,IF(COUNTBLANK(P35)=1,0,COUNTA($P$14:P35)))</f>
        <v>0</v>
      </c>
      <c r="B35" s="24">
        <f>IF($C$4="Neattiecināmās izmaksas",IF('2a+c+n'!$Q35="N",'2a+c+n'!B35,0))</f>
        <v>0</v>
      </c>
      <c r="C35" s="24">
        <f>IF($C$4="Neattiecināmās izmaksas",IF('2a+c+n'!$Q35="N",'2a+c+n'!C35,0))</f>
        <v>0</v>
      </c>
      <c r="D35" s="24">
        <f>IF($C$4="Neattiecināmās izmaksas",IF('2a+c+n'!$Q35="N",'2a+c+n'!D35,0))</f>
        <v>0</v>
      </c>
      <c r="E35" s="46"/>
      <c r="F35" s="65"/>
      <c r="G35" s="115"/>
      <c r="H35" s="115">
        <f>IF($C$4="Neattiecināmās izmaksas",IF('2a+c+n'!$Q35="N",'2a+c+n'!H35,0))</f>
        <v>0</v>
      </c>
      <c r="I35" s="115"/>
      <c r="J35" s="115"/>
      <c r="K35" s="116">
        <f>IF($C$4="Neattiecināmās izmaksas",IF('2a+c+n'!$Q35="N",'2a+c+n'!K35,0))</f>
        <v>0</v>
      </c>
      <c r="L35" s="82">
        <f>IF($C$4="Neattiecināmās izmaksas",IF('2a+c+n'!$Q35="N",'2a+c+n'!L35,0))</f>
        <v>0</v>
      </c>
      <c r="M35" s="115">
        <f>IF($C$4="Neattiecināmās izmaksas",IF('2a+c+n'!$Q35="N",'2a+c+n'!M35,0))</f>
        <v>0</v>
      </c>
      <c r="N35" s="115">
        <f>IF($C$4="Neattiecināmās izmaksas",IF('2a+c+n'!$Q35="N",'2a+c+n'!N35,0))</f>
        <v>0</v>
      </c>
      <c r="O35" s="115">
        <f>IF($C$4="Neattiecināmās izmaksas",IF('2a+c+n'!$Q35="N",'2a+c+n'!O35,0))</f>
        <v>0</v>
      </c>
      <c r="P35" s="116">
        <f>IF($C$4="Neattiecināmās izmaksas",IF('2a+c+n'!$Q35="N",'2a+c+n'!P35,0))</f>
        <v>0</v>
      </c>
    </row>
    <row r="36" spans="1:16" x14ac:dyDescent="0.2">
      <c r="A36" s="51">
        <f>IF(P36=0,0,IF(COUNTBLANK(P36)=1,0,COUNTA($P$14:P36)))</f>
        <v>0</v>
      </c>
      <c r="B36" s="24">
        <f>IF($C$4="Neattiecināmās izmaksas",IF('2a+c+n'!$Q36="N",'2a+c+n'!B36,0))</f>
        <v>0</v>
      </c>
      <c r="C36" s="24">
        <f>IF($C$4="Neattiecināmās izmaksas",IF('2a+c+n'!$Q36="N",'2a+c+n'!C36,0))</f>
        <v>0</v>
      </c>
      <c r="D36" s="24">
        <f>IF($C$4="Neattiecināmās izmaksas",IF('2a+c+n'!$Q36="N",'2a+c+n'!D36,0))</f>
        <v>0</v>
      </c>
      <c r="E36" s="46"/>
      <c r="F36" s="65"/>
      <c r="G36" s="115"/>
      <c r="H36" s="115">
        <f>IF($C$4="Neattiecināmās izmaksas",IF('2a+c+n'!$Q36="N",'2a+c+n'!H36,0))</f>
        <v>0</v>
      </c>
      <c r="I36" s="115"/>
      <c r="J36" s="115"/>
      <c r="K36" s="116">
        <f>IF($C$4="Neattiecināmās izmaksas",IF('2a+c+n'!$Q36="N",'2a+c+n'!K36,0))</f>
        <v>0</v>
      </c>
      <c r="L36" s="82">
        <f>IF($C$4="Neattiecināmās izmaksas",IF('2a+c+n'!$Q36="N",'2a+c+n'!L36,0))</f>
        <v>0</v>
      </c>
      <c r="M36" s="115">
        <f>IF($C$4="Neattiecināmās izmaksas",IF('2a+c+n'!$Q36="N",'2a+c+n'!M36,0))</f>
        <v>0</v>
      </c>
      <c r="N36" s="115">
        <f>IF($C$4="Neattiecināmās izmaksas",IF('2a+c+n'!$Q36="N",'2a+c+n'!N36,0))</f>
        <v>0</v>
      </c>
      <c r="O36" s="115">
        <f>IF($C$4="Neattiecināmās izmaksas",IF('2a+c+n'!$Q36="N",'2a+c+n'!O36,0))</f>
        <v>0</v>
      </c>
      <c r="P36" s="116">
        <f>IF($C$4="Neattiecināmās izmaksas",IF('2a+c+n'!$Q36="N",'2a+c+n'!P36,0))</f>
        <v>0</v>
      </c>
    </row>
    <row r="37" spans="1:16" x14ac:dyDescent="0.2">
      <c r="A37" s="51">
        <f>IF(P37=0,0,IF(COUNTBLANK(P37)=1,0,COUNTA($P$14:P37)))</f>
        <v>0</v>
      </c>
      <c r="B37" s="24">
        <f>IF($C$4="Neattiecināmās izmaksas",IF('2a+c+n'!$Q37="N",'2a+c+n'!B37,0))</f>
        <v>0</v>
      </c>
      <c r="C37" s="24">
        <f>IF($C$4="Neattiecināmās izmaksas",IF('2a+c+n'!$Q37="N",'2a+c+n'!C37,0))</f>
        <v>0</v>
      </c>
      <c r="D37" s="24">
        <f>IF($C$4="Neattiecināmās izmaksas",IF('2a+c+n'!$Q37="N",'2a+c+n'!D37,0))</f>
        <v>0</v>
      </c>
      <c r="E37" s="46"/>
      <c r="F37" s="65"/>
      <c r="G37" s="115"/>
      <c r="H37" s="115">
        <f>IF($C$4="Neattiecināmās izmaksas",IF('2a+c+n'!$Q37="N",'2a+c+n'!H37,0))</f>
        <v>0</v>
      </c>
      <c r="I37" s="115"/>
      <c r="J37" s="115"/>
      <c r="K37" s="116">
        <f>IF($C$4="Neattiecināmās izmaksas",IF('2a+c+n'!$Q37="N",'2a+c+n'!K37,0))</f>
        <v>0</v>
      </c>
      <c r="L37" s="82">
        <f>IF($C$4="Neattiecināmās izmaksas",IF('2a+c+n'!$Q37="N",'2a+c+n'!L37,0))</f>
        <v>0</v>
      </c>
      <c r="M37" s="115">
        <f>IF($C$4="Neattiecināmās izmaksas",IF('2a+c+n'!$Q37="N",'2a+c+n'!M37,0))</f>
        <v>0</v>
      </c>
      <c r="N37" s="115">
        <f>IF($C$4="Neattiecināmās izmaksas",IF('2a+c+n'!$Q37="N",'2a+c+n'!N37,0))</f>
        <v>0</v>
      </c>
      <c r="O37" s="115">
        <f>IF($C$4="Neattiecināmās izmaksas",IF('2a+c+n'!$Q37="N",'2a+c+n'!O37,0))</f>
        <v>0</v>
      </c>
      <c r="P37" s="116">
        <f>IF($C$4="Neattiecināmās izmaksas",IF('2a+c+n'!$Q37="N",'2a+c+n'!P37,0))</f>
        <v>0</v>
      </c>
    </row>
    <row r="38" spans="1:16" x14ac:dyDescent="0.2">
      <c r="A38" s="51">
        <f>IF(P38=0,0,IF(COUNTBLANK(P38)=1,0,COUNTA($P$14:P38)))</f>
        <v>0</v>
      </c>
      <c r="B38" s="24">
        <f>IF($C$4="Neattiecināmās izmaksas",IF('2a+c+n'!$Q38="N",'2a+c+n'!B38,0))</f>
        <v>0</v>
      </c>
      <c r="C38" s="24">
        <f>IF($C$4="Neattiecināmās izmaksas",IF('2a+c+n'!$Q38="N",'2a+c+n'!C38,0))</f>
        <v>0</v>
      </c>
      <c r="D38" s="24">
        <f>IF($C$4="Neattiecināmās izmaksas",IF('2a+c+n'!$Q38="N",'2a+c+n'!D38,0))</f>
        <v>0</v>
      </c>
      <c r="E38" s="46"/>
      <c r="F38" s="65"/>
      <c r="G38" s="115"/>
      <c r="H38" s="115">
        <f>IF($C$4="Neattiecināmās izmaksas",IF('2a+c+n'!$Q38="N",'2a+c+n'!H38,0))</f>
        <v>0</v>
      </c>
      <c r="I38" s="115"/>
      <c r="J38" s="115"/>
      <c r="K38" s="116">
        <f>IF($C$4="Neattiecināmās izmaksas",IF('2a+c+n'!$Q38="N",'2a+c+n'!K38,0))</f>
        <v>0</v>
      </c>
      <c r="L38" s="82">
        <f>IF($C$4="Neattiecināmās izmaksas",IF('2a+c+n'!$Q38="N",'2a+c+n'!L38,0))</f>
        <v>0</v>
      </c>
      <c r="M38" s="115">
        <f>IF($C$4="Neattiecināmās izmaksas",IF('2a+c+n'!$Q38="N",'2a+c+n'!M38,0))</f>
        <v>0</v>
      </c>
      <c r="N38" s="115">
        <f>IF($C$4="Neattiecināmās izmaksas",IF('2a+c+n'!$Q38="N",'2a+c+n'!N38,0))</f>
        <v>0</v>
      </c>
      <c r="O38" s="115">
        <f>IF($C$4="Neattiecināmās izmaksas",IF('2a+c+n'!$Q38="N",'2a+c+n'!O38,0))</f>
        <v>0</v>
      </c>
      <c r="P38" s="116">
        <f>IF($C$4="Neattiecināmās izmaksas",IF('2a+c+n'!$Q38="N",'2a+c+n'!P38,0))</f>
        <v>0</v>
      </c>
    </row>
    <row r="39" spans="1:16" x14ac:dyDescent="0.2">
      <c r="A39" s="51">
        <f>IF(P39=0,0,IF(COUNTBLANK(P39)=1,0,COUNTA($P$14:P39)))</f>
        <v>0</v>
      </c>
      <c r="B39" s="24">
        <f>IF($C$4="Neattiecināmās izmaksas",IF('2a+c+n'!$Q39="N",'2a+c+n'!B39,0))</f>
        <v>0</v>
      </c>
      <c r="C39" s="24">
        <f>IF($C$4="Neattiecināmās izmaksas",IF('2a+c+n'!$Q39="N",'2a+c+n'!C39,0))</f>
        <v>0</v>
      </c>
      <c r="D39" s="24">
        <f>IF($C$4="Neattiecināmās izmaksas",IF('2a+c+n'!$Q39="N",'2a+c+n'!D39,0))</f>
        <v>0</v>
      </c>
      <c r="E39" s="46"/>
      <c r="F39" s="65"/>
      <c r="G39" s="115"/>
      <c r="H39" s="115">
        <f>IF($C$4="Neattiecināmās izmaksas",IF('2a+c+n'!$Q39="N",'2a+c+n'!H39,0))</f>
        <v>0</v>
      </c>
      <c r="I39" s="115"/>
      <c r="J39" s="115"/>
      <c r="K39" s="116">
        <f>IF($C$4="Neattiecināmās izmaksas",IF('2a+c+n'!$Q39="N",'2a+c+n'!K39,0))</f>
        <v>0</v>
      </c>
      <c r="L39" s="82">
        <f>IF($C$4="Neattiecināmās izmaksas",IF('2a+c+n'!$Q39="N",'2a+c+n'!L39,0))</f>
        <v>0</v>
      </c>
      <c r="M39" s="115">
        <f>IF($C$4="Neattiecināmās izmaksas",IF('2a+c+n'!$Q39="N",'2a+c+n'!M39,0))</f>
        <v>0</v>
      </c>
      <c r="N39" s="115">
        <f>IF($C$4="Neattiecināmās izmaksas",IF('2a+c+n'!$Q39="N",'2a+c+n'!N39,0))</f>
        <v>0</v>
      </c>
      <c r="O39" s="115">
        <f>IF($C$4="Neattiecināmās izmaksas",IF('2a+c+n'!$Q39="N",'2a+c+n'!O39,0))</f>
        <v>0</v>
      </c>
      <c r="P39" s="116">
        <f>IF($C$4="Neattiecināmās izmaksas",IF('2a+c+n'!$Q39="N",'2a+c+n'!P39,0))</f>
        <v>0</v>
      </c>
    </row>
    <row r="40" spans="1:16" x14ac:dyDescent="0.2">
      <c r="A40" s="51">
        <f>IF(P40=0,0,IF(COUNTBLANK(P40)=1,0,COUNTA($P$14:P40)))</f>
        <v>0</v>
      </c>
      <c r="B40" s="24">
        <f>IF($C$4="Neattiecināmās izmaksas",IF('2a+c+n'!$Q40="N",'2a+c+n'!B40,0))</f>
        <v>0</v>
      </c>
      <c r="C40" s="24">
        <f>IF($C$4="Neattiecināmās izmaksas",IF('2a+c+n'!$Q40="N",'2a+c+n'!C40,0))</f>
        <v>0</v>
      </c>
      <c r="D40" s="24">
        <f>IF($C$4="Neattiecināmās izmaksas",IF('2a+c+n'!$Q40="N",'2a+c+n'!D40,0))</f>
        <v>0</v>
      </c>
      <c r="E40" s="46"/>
      <c r="F40" s="65"/>
      <c r="G40" s="115"/>
      <c r="H40" s="115">
        <f>IF($C$4="Neattiecināmās izmaksas",IF('2a+c+n'!$Q40="N",'2a+c+n'!H40,0))</f>
        <v>0</v>
      </c>
      <c r="I40" s="115"/>
      <c r="J40" s="115"/>
      <c r="K40" s="116">
        <f>IF($C$4="Neattiecināmās izmaksas",IF('2a+c+n'!$Q40="N",'2a+c+n'!K40,0))</f>
        <v>0</v>
      </c>
      <c r="L40" s="82">
        <f>IF($C$4="Neattiecināmās izmaksas",IF('2a+c+n'!$Q40="N",'2a+c+n'!L40,0))</f>
        <v>0</v>
      </c>
      <c r="M40" s="115">
        <f>IF($C$4="Neattiecināmās izmaksas",IF('2a+c+n'!$Q40="N",'2a+c+n'!M40,0))</f>
        <v>0</v>
      </c>
      <c r="N40" s="115">
        <f>IF($C$4="Neattiecināmās izmaksas",IF('2a+c+n'!$Q40="N",'2a+c+n'!N40,0))</f>
        <v>0</v>
      </c>
      <c r="O40" s="115">
        <f>IF($C$4="Neattiecināmās izmaksas",IF('2a+c+n'!$Q40="N",'2a+c+n'!O40,0))</f>
        <v>0</v>
      </c>
      <c r="P40" s="116">
        <f>IF($C$4="Neattiecināmās izmaksas",IF('2a+c+n'!$Q40="N",'2a+c+n'!P40,0))</f>
        <v>0</v>
      </c>
    </row>
    <row r="41" spans="1:16" x14ac:dyDescent="0.2">
      <c r="A41" s="51">
        <f>IF(P41=0,0,IF(COUNTBLANK(P41)=1,0,COUNTA($P$14:P41)))</f>
        <v>0</v>
      </c>
      <c r="B41" s="24">
        <f>IF($C$4="Neattiecināmās izmaksas",IF('2a+c+n'!$Q41="N",'2a+c+n'!B41,0))</f>
        <v>0</v>
      </c>
      <c r="C41" s="24">
        <f>IF($C$4="Neattiecināmās izmaksas",IF('2a+c+n'!$Q41="N",'2a+c+n'!C41,0))</f>
        <v>0</v>
      </c>
      <c r="D41" s="24">
        <f>IF($C$4="Neattiecināmās izmaksas",IF('2a+c+n'!$Q41="N",'2a+c+n'!D41,0))</f>
        <v>0</v>
      </c>
      <c r="E41" s="46"/>
      <c r="F41" s="65"/>
      <c r="G41" s="115"/>
      <c r="H41" s="115">
        <f>IF($C$4="Neattiecināmās izmaksas",IF('2a+c+n'!$Q41="N",'2a+c+n'!H41,0))</f>
        <v>0</v>
      </c>
      <c r="I41" s="115"/>
      <c r="J41" s="115"/>
      <c r="K41" s="116">
        <f>IF($C$4="Neattiecināmās izmaksas",IF('2a+c+n'!$Q41="N",'2a+c+n'!K41,0))</f>
        <v>0</v>
      </c>
      <c r="L41" s="82">
        <f>IF($C$4="Neattiecināmās izmaksas",IF('2a+c+n'!$Q41="N",'2a+c+n'!L41,0))</f>
        <v>0</v>
      </c>
      <c r="M41" s="115">
        <f>IF($C$4="Neattiecināmās izmaksas",IF('2a+c+n'!$Q41="N",'2a+c+n'!M41,0))</f>
        <v>0</v>
      </c>
      <c r="N41" s="115">
        <f>IF($C$4="Neattiecināmās izmaksas",IF('2a+c+n'!$Q41="N",'2a+c+n'!N41,0))</f>
        <v>0</v>
      </c>
      <c r="O41" s="115">
        <f>IF($C$4="Neattiecināmās izmaksas",IF('2a+c+n'!$Q41="N",'2a+c+n'!O41,0))</f>
        <v>0</v>
      </c>
      <c r="P41" s="116">
        <f>IF($C$4="Neattiecināmās izmaksas",IF('2a+c+n'!$Q41="N",'2a+c+n'!P41,0))</f>
        <v>0</v>
      </c>
    </row>
    <row r="42" spans="1:16" x14ac:dyDescent="0.2">
      <c r="A42" s="51">
        <f>IF(P42=0,0,IF(COUNTBLANK(P42)=1,0,COUNTA($P$14:P42)))</f>
        <v>0</v>
      </c>
      <c r="B42" s="24">
        <f>IF($C$4="Neattiecināmās izmaksas",IF('2a+c+n'!$Q42="N",'2a+c+n'!B42,0))</f>
        <v>0</v>
      </c>
      <c r="C42" s="24">
        <f>IF($C$4="Neattiecināmās izmaksas",IF('2a+c+n'!$Q42="N",'2a+c+n'!C42,0))</f>
        <v>0</v>
      </c>
      <c r="D42" s="24">
        <f>IF($C$4="Neattiecināmās izmaksas",IF('2a+c+n'!$Q42="N",'2a+c+n'!D42,0))</f>
        <v>0</v>
      </c>
      <c r="E42" s="46"/>
      <c r="F42" s="65"/>
      <c r="G42" s="115"/>
      <c r="H42" s="115">
        <f>IF($C$4="Neattiecināmās izmaksas",IF('2a+c+n'!$Q42="N",'2a+c+n'!H42,0))</f>
        <v>0</v>
      </c>
      <c r="I42" s="115"/>
      <c r="J42" s="115"/>
      <c r="K42" s="116">
        <f>IF($C$4="Neattiecināmās izmaksas",IF('2a+c+n'!$Q42="N",'2a+c+n'!K42,0))</f>
        <v>0</v>
      </c>
      <c r="L42" s="82">
        <f>IF($C$4="Neattiecināmās izmaksas",IF('2a+c+n'!$Q42="N",'2a+c+n'!L42,0))</f>
        <v>0</v>
      </c>
      <c r="M42" s="115">
        <f>IF($C$4="Neattiecināmās izmaksas",IF('2a+c+n'!$Q42="N",'2a+c+n'!M42,0))</f>
        <v>0</v>
      </c>
      <c r="N42" s="115">
        <f>IF($C$4="Neattiecināmās izmaksas",IF('2a+c+n'!$Q42="N",'2a+c+n'!N42,0))</f>
        <v>0</v>
      </c>
      <c r="O42" s="115">
        <f>IF($C$4="Neattiecināmās izmaksas",IF('2a+c+n'!$Q42="N",'2a+c+n'!O42,0))</f>
        <v>0</v>
      </c>
      <c r="P42" s="116">
        <f>IF($C$4="Neattiecināmās izmaksas",IF('2a+c+n'!$Q42="N",'2a+c+n'!P42,0))</f>
        <v>0</v>
      </c>
    </row>
    <row r="43" spans="1:16" x14ac:dyDescent="0.2">
      <c r="A43" s="51">
        <f>IF(P43=0,0,IF(COUNTBLANK(P43)=1,0,COUNTA($P$14:P43)))</f>
        <v>0</v>
      </c>
      <c r="B43" s="24">
        <f>IF($C$4="Neattiecināmās izmaksas",IF('2a+c+n'!$Q43="N",'2a+c+n'!B43,0))</f>
        <v>0</v>
      </c>
      <c r="C43" s="24">
        <f>IF($C$4="Neattiecināmās izmaksas",IF('2a+c+n'!$Q43="N",'2a+c+n'!C43,0))</f>
        <v>0</v>
      </c>
      <c r="D43" s="24">
        <f>IF($C$4="Neattiecināmās izmaksas",IF('2a+c+n'!$Q43="N",'2a+c+n'!D43,0))</f>
        <v>0</v>
      </c>
      <c r="E43" s="46"/>
      <c r="F43" s="65"/>
      <c r="G43" s="115"/>
      <c r="H43" s="115">
        <f>IF($C$4="Neattiecināmās izmaksas",IF('2a+c+n'!$Q43="N",'2a+c+n'!H43,0))</f>
        <v>0</v>
      </c>
      <c r="I43" s="115"/>
      <c r="J43" s="115"/>
      <c r="K43" s="116">
        <f>IF($C$4="Neattiecināmās izmaksas",IF('2a+c+n'!$Q43="N",'2a+c+n'!K43,0))</f>
        <v>0</v>
      </c>
      <c r="L43" s="82">
        <f>IF($C$4="Neattiecināmās izmaksas",IF('2a+c+n'!$Q43="N",'2a+c+n'!L43,0))</f>
        <v>0</v>
      </c>
      <c r="M43" s="115">
        <f>IF($C$4="Neattiecināmās izmaksas",IF('2a+c+n'!$Q43="N",'2a+c+n'!M43,0))</f>
        <v>0</v>
      </c>
      <c r="N43" s="115">
        <f>IF($C$4="Neattiecināmās izmaksas",IF('2a+c+n'!$Q43="N",'2a+c+n'!N43,0))</f>
        <v>0</v>
      </c>
      <c r="O43" s="115">
        <f>IF($C$4="Neattiecināmās izmaksas",IF('2a+c+n'!$Q43="N",'2a+c+n'!O43,0))</f>
        <v>0</v>
      </c>
      <c r="P43" s="116">
        <f>IF($C$4="Neattiecināmās izmaksas",IF('2a+c+n'!$Q43="N",'2a+c+n'!P43,0))</f>
        <v>0</v>
      </c>
    </row>
    <row r="44" spans="1:16" x14ac:dyDescent="0.2">
      <c r="A44" s="51">
        <f>IF(P44=0,0,IF(COUNTBLANK(P44)=1,0,COUNTA($P$14:P44)))</f>
        <v>0</v>
      </c>
      <c r="B44" s="24">
        <f>IF($C$4="Neattiecināmās izmaksas",IF('2a+c+n'!$Q44="N",'2a+c+n'!B44,0))</f>
        <v>0</v>
      </c>
      <c r="C44" s="24">
        <f>IF($C$4="Neattiecināmās izmaksas",IF('2a+c+n'!$Q44="N",'2a+c+n'!C44,0))</f>
        <v>0</v>
      </c>
      <c r="D44" s="24">
        <f>IF($C$4="Neattiecināmās izmaksas",IF('2a+c+n'!$Q44="N",'2a+c+n'!D44,0))</f>
        <v>0</v>
      </c>
      <c r="E44" s="46"/>
      <c r="F44" s="65"/>
      <c r="G44" s="115"/>
      <c r="H44" s="115">
        <f>IF($C$4="Neattiecināmās izmaksas",IF('2a+c+n'!$Q44="N",'2a+c+n'!H44,0))</f>
        <v>0</v>
      </c>
      <c r="I44" s="115"/>
      <c r="J44" s="115"/>
      <c r="K44" s="116">
        <f>IF($C$4="Neattiecināmās izmaksas",IF('2a+c+n'!$Q44="N",'2a+c+n'!K44,0))</f>
        <v>0</v>
      </c>
      <c r="L44" s="82">
        <f>IF($C$4="Neattiecināmās izmaksas",IF('2a+c+n'!$Q44="N",'2a+c+n'!L44,0))</f>
        <v>0</v>
      </c>
      <c r="M44" s="115">
        <f>IF($C$4="Neattiecināmās izmaksas",IF('2a+c+n'!$Q44="N",'2a+c+n'!M44,0))</f>
        <v>0</v>
      </c>
      <c r="N44" s="115">
        <f>IF($C$4="Neattiecināmās izmaksas",IF('2a+c+n'!$Q44="N",'2a+c+n'!N44,0))</f>
        <v>0</v>
      </c>
      <c r="O44" s="115">
        <f>IF($C$4="Neattiecināmās izmaksas",IF('2a+c+n'!$Q44="N",'2a+c+n'!O44,0))</f>
        <v>0</v>
      </c>
      <c r="P44" s="116">
        <f>IF($C$4="Neattiecināmās izmaksas",IF('2a+c+n'!$Q44="N",'2a+c+n'!P44,0))</f>
        <v>0</v>
      </c>
    </row>
    <row r="45" spans="1:16" x14ac:dyDescent="0.2">
      <c r="A45" s="51">
        <f>IF(P45=0,0,IF(COUNTBLANK(P45)=1,0,COUNTA($P$14:P45)))</f>
        <v>0</v>
      </c>
      <c r="B45" s="24">
        <f>IF($C$4="Neattiecināmās izmaksas",IF('2a+c+n'!$Q45="N",'2a+c+n'!B45,0))</f>
        <v>0</v>
      </c>
      <c r="C45" s="24">
        <f>IF($C$4="Neattiecināmās izmaksas",IF('2a+c+n'!$Q45="N",'2a+c+n'!C45,0))</f>
        <v>0</v>
      </c>
      <c r="D45" s="24">
        <f>IF($C$4="Neattiecināmās izmaksas",IF('2a+c+n'!$Q45="N",'2a+c+n'!D45,0))</f>
        <v>0</v>
      </c>
      <c r="E45" s="46"/>
      <c r="F45" s="65"/>
      <c r="G45" s="115"/>
      <c r="H45" s="115">
        <f>IF($C$4="Neattiecināmās izmaksas",IF('2a+c+n'!$Q45="N",'2a+c+n'!H45,0))</f>
        <v>0</v>
      </c>
      <c r="I45" s="115"/>
      <c r="J45" s="115"/>
      <c r="K45" s="116">
        <f>IF($C$4="Neattiecināmās izmaksas",IF('2a+c+n'!$Q45="N",'2a+c+n'!K45,0))</f>
        <v>0</v>
      </c>
      <c r="L45" s="82">
        <f>IF($C$4="Neattiecināmās izmaksas",IF('2a+c+n'!$Q45="N",'2a+c+n'!L45,0))</f>
        <v>0</v>
      </c>
      <c r="M45" s="115">
        <f>IF($C$4="Neattiecināmās izmaksas",IF('2a+c+n'!$Q45="N",'2a+c+n'!M45,0))</f>
        <v>0</v>
      </c>
      <c r="N45" s="115">
        <f>IF($C$4="Neattiecināmās izmaksas",IF('2a+c+n'!$Q45="N",'2a+c+n'!N45,0))</f>
        <v>0</v>
      </c>
      <c r="O45" s="115">
        <f>IF($C$4="Neattiecināmās izmaksas",IF('2a+c+n'!$Q45="N",'2a+c+n'!O45,0))</f>
        <v>0</v>
      </c>
      <c r="P45" s="116">
        <f>IF($C$4="Neattiecināmās izmaksas",IF('2a+c+n'!$Q45="N",'2a+c+n'!P45,0))</f>
        <v>0</v>
      </c>
    </row>
    <row r="46" spans="1:16" x14ac:dyDescent="0.2">
      <c r="A46" s="51">
        <f>IF(P46=0,0,IF(COUNTBLANK(P46)=1,0,COUNTA($P$14:P46)))</f>
        <v>0</v>
      </c>
      <c r="B46" s="24">
        <f>IF($C$4="Neattiecināmās izmaksas",IF('2a+c+n'!$Q46="N",'2a+c+n'!B46,0))</f>
        <v>0</v>
      </c>
      <c r="C46" s="24">
        <f>IF($C$4="Neattiecināmās izmaksas",IF('2a+c+n'!$Q46="N",'2a+c+n'!C46,0))</f>
        <v>0</v>
      </c>
      <c r="D46" s="24">
        <f>IF($C$4="Neattiecināmās izmaksas",IF('2a+c+n'!$Q46="N",'2a+c+n'!D46,0))</f>
        <v>0</v>
      </c>
      <c r="E46" s="46"/>
      <c r="F46" s="65"/>
      <c r="G46" s="115"/>
      <c r="H46" s="115">
        <f>IF($C$4="Neattiecināmās izmaksas",IF('2a+c+n'!$Q46="N",'2a+c+n'!H46,0))</f>
        <v>0</v>
      </c>
      <c r="I46" s="115"/>
      <c r="J46" s="115"/>
      <c r="K46" s="116">
        <f>IF($C$4="Neattiecināmās izmaksas",IF('2a+c+n'!$Q46="N",'2a+c+n'!K46,0))</f>
        <v>0</v>
      </c>
      <c r="L46" s="82">
        <f>IF($C$4="Neattiecināmās izmaksas",IF('2a+c+n'!$Q46="N",'2a+c+n'!L46,0))</f>
        <v>0</v>
      </c>
      <c r="M46" s="115">
        <f>IF($C$4="Neattiecināmās izmaksas",IF('2a+c+n'!$Q46="N",'2a+c+n'!M46,0))</f>
        <v>0</v>
      </c>
      <c r="N46" s="115">
        <f>IF($C$4="Neattiecināmās izmaksas",IF('2a+c+n'!$Q46="N",'2a+c+n'!N46,0))</f>
        <v>0</v>
      </c>
      <c r="O46" s="115">
        <f>IF($C$4="Neattiecināmās izmaksas",IF('2a+c+n'!$Q46="N",'2a+c+n'!O46,0))</f>
        <v>0</v>
      </c>
      <c r="P46" s="116">
        <f>IF($C$4="Neattiecināmās izmaksas",IF('2a+c+n'!$Q46="N",'2a+c+n'!P46,0))</f>
        <v>0</v>
      </c>
    </row>
    <row r="47" spans="1:16" x14ac:dyDescent="0.2">
      <c r="A47" s="51">
        <f>IF(P47=0,0,IF(COUNTBLANK(P47)=1,0,COUNTA($P$14:P47)))</f>
        <v>0</v>
      </c>
      <c r="B47" s="24">
        <f>IF($C$4="Neattiecināmās izmaksas",IF('2a+c+n'!$Q47="N",'2a+c+n'!B47,0))</f>
        <v>0</v>
      </c>
      <c r="C47" s="24">
        <f>IF($C$4="Neattiecināmās izmaksas",IF('2a+c+n'!$Q47="N",'2a+c+n'!C47,0))</f>
        <v>0</v>
      </c>
      <c r="D47" s="24">
        <f>IF($C$4="Neattiecināmās izmaksas",IF('2a+c+n'!$Q47="N",'2a+c+n'!D47,0))</f>
        <v>0</v>
      </c>
      <c r="E47" s="46"/>
      <c r="F47" s="65"/>
      <c r="G47" s="115"/>
      <c r="H47" s="115">
        <f>IF($C$4="Neattiecināmās izmaksas",IF('2a+c+n'!$Q47="N",'2a+c+n'!H47,0))</f>
        <v>0</v>
      </c>
      <c r="I47" s="115"/>
      <c r="J47" s="115"/>
      <c r="K47" s="116">
        <f>IF($C$4="Neattiecināmās izmaksas",IF('2a+c+n'!$Q47="N",'2a+c+n'!K47,0))</f>
        <v>0</v>
      </c>
      <c r="L47" s="82">
        <f>IF($C$4="Neattiecināmās izmaksas",IF('2a+c+n'!$Q47="N",'2a+c+n'!L47,0))</f>
        <v>0</v>
      </c>
      <c r="M47" s="115">
        <f>IF($C$4="Neattiecināmās izmaksas",IF('2a+c+n'!$Q47="N",'2a+c+n'!M47,0))</f>
        <v>0</v>
      </c>
      <c r="N47" s="115">
        <f>IF($C$4="Neattiecināmās izmaksas",IF('2a+c+n'!$Q47="N",'2a+c+n'!N47,0))</f>
        <v>0</v>
      </c>
      <c r="O47" s="115">
        <f>IF($C$4="Neattiecināmās izmaksas",IF('2a+c+n'!$Q47="N",'2a+c+n'!O47,0))</f>
        <v>0</v>
      </c>
      <c r="P47" s="116">
        <f>IF($C$4="Neattiecināmās izmaksas",IF('2a+c+n'!$Q47="N",'2a+c+n'!P47,0))</f>
        <v>0</v>
      </c>
    </row>
    <row r="48" spans="1:16" x14ac:dyDescent="0.2">
      <c r="A48" s="51">
        <f>IF(P48=0,0,IF(COUNTBLANK(P48)=1,0,COUNTA($P$14:P48)))</f>
        <v>0</v>
      </c>
      <c r="B48" s="24">
        <f>IF($C$4="Neattiecināmās izmaksas",IF('2a+c+n'!$Q48="N",'2a+c+n'!B48,0))</f>
        <v>0</v>
      </c>
      <c r="C48" s="24">
        <f>IF($C$4="Neattiecināmās izmaksas",IF('2a+c+n'!$Q48="N",'2a+c+n'!C48,0))</f>
        <v>0</v>
      </c>
      <c r="D48" s="24">
        <f>IF($C$4="Neattiecināmās izmaksas",IF('2a+c+n'!$Q48="N",'2a+c+n'!D48,0))</f>
        <v>0</v>
      </c>
      <c r="E48" s="46"/>
      <c r="F48" s="65"/>
      <c r="G48" s="115"/>
      <c r="H48" s="115">
        <f>IF($C$4="Neattiecināmās izmaksas",IF('2a+c+n'!$Q48="N",'2a+c+n'!H48,0))</f>
        <v>0</v>
      </c>
      <c r="I48" s="115"/>
      <c r="J48" s="115"/>
      <c r="K48" s="116">
        <f>IF($C$4="Neattiecināmās izmaksas",IF('2a+c+n'!$Q48="N",'2a+c+n'!K48,0))</f>
        <v>0</v>
      </c>
      <c r="L48" s="82">
        <f>IF($C$4="Neattiecināmās izmaksas",IF('2a+c+n'!$Q48="N",'2a+c+n'!L48,0))</f>
        <v>0</v>
      </c>
      <c r="M48" s="115">
        <f>IF($C$4="Neattiecināmās izmaksas",IF('2a+c+n'!$Q48="N",'2a+c+n'!M48,0))</f>
        <v>0</v>
      </c>
      <c r="N48" s="115">
        <f>IF($C$4="Neattiecināmās izmaksas",IF('2a+c+n'!$Q48="N",'2a+c+n'!N48,0))</f>
        <v>0</v>
      </c>
      <c r="O48" s="115">
        <f>IF($C$4="Neattiecināmās izmaksas",IF('2a+c+n'!$Q48="N",'2a+c+n'!O48,0))</f>
        <v>0</v>
      </c>
      <c r="P48" s="116">
        <f>IF($C$4="Neattiecināmās izmaksas",IF('2a+c+n'!$Q48="N",'2a+c+n'!P48,0))</f>
        <v>0</v>
      </c>
    </row>
    <row r="49" spans="1:16" x14ac:dyDescent="0.2">
      <c r="A49" s="51">
        <f>IF(P49=0,0,IF(COUNTBLANK(P49)=1,0,COUNTA($P$14:P49)))</f>
        <v>0</v>
      </c>
      <c r="B49" s="24">
        <f>IF($C$4="Neattiecināmās izmaksas",IF('2a+c+n'!$Q49="N",'2a+c+n'!B49,0))</f>
        <v>0</v>
      </c>
      <c r="C49" s="24">
        <f>IF($C$4="Neattiecināmās izmaksas",IF('2a+c+n'!$Q49="N",'2a+c+n'!C49,0))</f>
        <v>0</v>
      </c>
      <c r="D49" s="24">
        <f>IF($C$4="Neattiecināmās izmaksas",IF('2a+c+n'!$Q49="N",'2a+c+n'!D49,0))</f>
        <v>0</v>
      </c>
      <c r="E49" s="46"/>
      <c r="F49" s="65"/>
      <c r="G49" s="115"/>
      <c r="H49" s="115">
        <f>IF($C$4="Neattiecināmās izmaksas",IF('2a+c+n'!$Q49="N",'2a+c+n'!H49,0))</f>
        <v>0</v>
      </c>
      <c r="I49" s="115"/>
      <c r="J49" s="115"/>
      <c r="K49" s="116">
        <f>IF($C$4="Neattiecināmās izmaksas",IF('2a+c+n'!$Q49="N",'2a+c+n'!K49,0))</f>
        <v>0</v>
      </c>
      <c r="L49" s="82">
        <f>IF($C$4="Neattiecināmās izmaksas",IF('2a+c+n'!$Q49="N",'2a+c+n'!L49,0))</f>
        <v>0</v>
      </c>
      <c r="M49" s="115">
        <f>IF($C$4="Neattiecināmās izmaksas",IF('2a+c+n'!$Q49="N",'2a+c+n'!M49,0))</f>
        <v>0</v>
      </c>
      <c r="N49" s="115">
        <f>IF($C$4="Neattiecināmās izmaksas",IF('2a+c+n'!$Q49="N",'2a+c+n'!N49,0))</f>
        <v>0</v>
      </c>
      <c r="O49" s="115">
        <f>IF($C$4="Neattiecināmās izmaksas",IF('2a+c+n'!$Q49="N",'2a+c+n'!O49,0))</f>
        <v>0</v>
      </c>
      <c r="P49" s="116">
        <f>IF($C$4="Neattiecināmās izmaksas",IF('2a+c+n'!$Q49="N",'2a+c+n'!P49,0))</f>
        <v>0</v>
      </c>
    </row>
    <row r="50" spans="1:16" x14ac:dyDescent="0.2">
      <c r="A50" s="51">
        <f>IF(P50=0,0,IF(COUNTBLANK(P50)=1,0,COUNTA($P$14:P50)))</f>
        <v>0</v>
      </c>
      <c r="B50" s="24">
        <f>IF($C$4="Neattiecināmās izmaksas",IF('2a+c+n'!$Q50="N",'2a+c+n'!B50,0))</f>
        <v>0</v>
      </c>
      <c r="C50" s="24">
        <f>IF($C$4="Neattiecināmās izmaksas",IF('2a+c+n'!$Q50="N",'2a+c+n'!C50,0))</f>
        <v>0</v>
      </c>
      <c r="D50" s="24">
        <f>IF($C$4="Neattiecināmās izmaksas",IF('2a+c+n'!$Q50="N",'2a+c+n'!D50,0))</f>
        <v>0</v>
      </c>
      <c r="E50" s="46"/>
      <c r="F50" s="65"/>
      <c r="G50" s="115"/>
      <c r="H50" s="115">
        <f>IF($C$4="Neattiecināmās izmaksas",IF('2a+c+n'!$Q50="N",'2a+c+n'!H50,0))</f>
        <v>0</v>
      </c>
      <c r="I50" s="115"/>
      <c r="J50" s="115"/>
      <c r="K50" s="116">
        <f>IF($C$4="Neattiecināmās izmaksas",IF('2a+c+n'!$Q50="N",'2a+c+n'!K50,0))</f>
        <v>0</v>
      </c>
      <c r="L50" s="82">
        <f>IF($C$4="Neattiecināmās izmaksas",IF('2a+c+n'!$Q50="N",'2a+c+n'!L50,0))</f>
        <v>0</v>
      </c>
      <c r="M50" s="115">
        <f>IF($C$4="Neattiecināmās izmaksas",IF('2a+c+n'!$Q50="N",'2a+c+n'!M50,0))</f>
        <v>0</v>
      </c>
      <c r="N50" s="115">
        <f>IF($C$4="Neattiecināmās izmaksas",IF('2a+c+n'!$Q50="N",'2a+c+n'!N50,0))</f>
        <v>0</v>
      </c>
      <c r="O50" s="115">
        <f>IF($C$4="Neattiecināmās izmaksas",IF('2a+c+n'!$Q50="N",'2a+c+n'!O50,0))</f>
        <v>0</v>
      </c>
      <c r="P50" s="116">
        <f>IF($C$4="Neattiecināmās izmaksas",IF('2a+c+n'!$Q50="N",'2a+c+n'!P50,0))</f>
        <v>0</v>
      </c>
    </row>
    <row r="51" spans="1:16" x14ac:dyDescent="0.2">
      <c r="A51" s="51">
        <f>IF(P51=0,0,IF(COUNTBLANK(P51)=1,0,COUNTA($P$14:P51)))</f>
        <v>0</v>
      </c>
      <c r="B51" s="24">
        <f>IF($C$4="Neattiecināmās izmaksas",IF('2a+c+n'!$Q51="N",'2a+c+n'!B51,0))</f>
        <v>0</v>
      </c>
      <c r="C51" s="24">
        <f>IF($C$4="Neattiecināmās izmaksas",IF('2a+c+n'!$Q51="N",'2a+c+n'!C51,0))</f>
        <v>0</v>
      </c>
      <c r="D51" s="24">
        <f>IF($C$4="Neattiecināmās izmaksas",IF('2a+c+n'!$Q51="N",'2a+c+n'!D51,0))</f>
        <v>0</v>
      </c>
      <c r="E51" s="46"/>
      <c r="F51" s="65"/>
      <c r="G51" s="115"/>
      <c r="H51" s="115">
        <f>IF($C$4="Neattiecināmās izmaksas",IF('2a+c+n'!$Q51="N",'2a+c+n'!H51,0))</f>
        <v>0</v>
      </c>
      <c r="I51" s="115"/>
      <c r="J51" s="115"/>
      <c r="K51" s="116">
        <f>IF($C$4="Neattiecināmās izmaksas",IF('2a+c+n'!$Q51="N",'2a+c+n'!K51,0))</f>
        <v>0</v>
      </c>
      <c r="L51" s="82">
        <f>IF($C$4="Neattiecināmās izmaksas",IF('2a+c+n'!$Q51="N",'2a+c+n'!L51,0))</f>
        <v>0</v>
      </c>
      <c r="M51" s="115">
        <f>IF($C$4="Neattiecināmās izmaksas",IF('2a+c+n'!$Q51="N",'2a+c+n'!M51,0))</f>
        <v>0</v>
      </c>
      <c r="N51" s="115">
        <f>IF($C$4="Neattiecināmās izmaksas",IF('2a+c+n'!$Q51="N",'2a+c+n'!N51,0))</f>
        <v>0</v>
      </c>
      <c r="O51" s="115">
        <f>IF($C$4="Neattiecināmās izmaksas",IF('2a+c+n'!$Q51="N",'2a+c+n'!O51,0))</f>
        <v>0</v>
      </c>
      <c r="P51" s="116">
        <f>IF($C$4="Neattiecināmās izmaksas",IF('2a+c+n'!$Q51="N",'2a+c+n'!P51,0))</f>
        <v>0</v>
      </c>
    </row>
    <row r="52" spans="1:16" x14ac:dyDescent="0.2">
      <c r="A52" s="51">
        <f>IF(P52=0,0,IF(COUNTBLANK(P52)=1,0,COUNTA($P$14:P52)))</f>
        <v>0</v>
      </c>
      <c r="B52" s="24">
        <f>IF($C$4="Neattiecināmās izmaksas",IF('2a+c+n'!$Q52="N",'2a+c+n'!B52,0))</f>
        <v>0</v>
      </c>
      <c r="C52" s="24">
        <f>IF($C$4="Neattiecināmās izmaksas",IF('2a+c+n'!$Q52="N",'2a+c+n'!C52,0))</f>
        <v>0</v>
      </c>
      <c r="D52" s="24">
        <f>IF($C$4="Neattiecināmās izmaksas",IF('2a+c+n'!$Q52="N",'2a+c+n'!D52,0))</f>
        <v>0</v>
      </c>
      <c r="E52" s="46"/>
      <c r="F52" s="65"/>
      <c r="G52" s="115"/>
      <c r="H52" s="115">
        <f>IF($C$4="Neattiecināmās izmaksas",IF('2a+c+n'!$Q52="N",'2a+c+n'!H52,0))</f>
        <v>0</v>
      </c>
      <c r="I52" s="115"/>
      <c r="J52" s="115"/>
      <c r="K52" s="116">
        <f>IF($C$4="Neattiecināmās izmaksas",IF('2a+c+n'!$Q52="N",'2a+c+n'!K52,0))</f>
        <v>0</v>
      </c>
      <c r="L52" s="82">
        <f>IF($C$4="Neattiecināmās izmaksas",IF('2a+c+n'!$Q52="N",'2a+c+n'!L52,0))</f>
        <v>0</v>
      </c>
      <c r="M52" s="115">
        <f>IF($C$4="Neattiecināmās izmaksas",IF('2a+c+n'!$Q52="N",'2a+c+n'!M52,0))</f>
        <v>0</v>
      </c>
      <c r="N52" s="115">
        <f>IF($C$4="Neattiecināmās izmaksas",IF('2a+c+n'!$Q52="N",'2a+c+n'!N52,0))</f>
        <v>0</v>
      </c>
      <c r="O52" s="115">
        <f>IF($C$4="Neattiecināmās izmaksas",IF('2a+c+n'!$Q52="N",'2a+c+n'!O52,0))</f>
        <v>0</v>
      </c>
      <c r="P52" s="116">
        <f>IF($C$4="Neattiecināmās izmaksas",IF('2a+c+n'!$Q52="N",'2a+c+n'!P52,0))</f>
        <v>0</v>
      </c>
    </row>
    <row r="53" spans="1:16" x14ac:dyDescent="0.2">
      <c r="A53" s="51">
        <f>IF(P53=0,0,IF(COUNTBLANK(P53)=1,0,COUNTA($P$14:P53)))</f>
        <v>0</v>
      </c>
      <c r="B53" s="24">
        <f>IF($C$4="Neattiecināmās izmaksas",IF('2a+c+n'!$Q53="N",'2a+c+n'!B53,0))</f>
        <v>0</v>
      </c>
      <c r="C53" s="24">
        <f>IF($C$4="Neattiecināmās izmaksas",IF('2a+c+n'!$Q53="N",'2a+c+n'!C53,0))</f>
        <v>0</v>
      </c>
      <c r="D53" s="24">
        <f>IF($C$4="Neattiecināmās izmaksas",IF('2a+c+n'!$Q53="N",'2a+c+n'!D53,0))</f>
        <v>0</v>
      </c>
      <c r="E53" s="46"/>
      <c r="F53" s="65"/>
      <c r="G53" s="115"/>
      <c r="H53" s="115">
        <f>IF($C$4="Neattiecināmās izmaksas",IF('2a+c+n'!$Q53="N",'2a+c+n'!H53,0))</f>
        <v>0</v>
      </c>
      <c r="I53" s="115"/>
      <c r="J53" s="115"/>
      <c r="K53" s="116">
        <f>IF($C$4="Neattiecināmās izmaksas",IF('2a+c+n'!$Q53="N",'2a+c+n'!K53,0))</f>
        <v>0</v>
      </c>
      <c r="L53" s="82">
        <f>IF($C$4="Neattiecināmās izmaksas",IF('2a+c+n'!$Q53="N",'2a+c+n'!L53,0))</f>
        <v>0</v>
      </c>
      <c r="M53" s="115">
        <f>IF($C$4="Neattiecināmās izmaksas",IF('2a+c+n'!$Q53="N",'2a+c+n'!M53,0))</f>
        <v>0</v>
      </c>
      <c r="N53" s="115">
        <f>IF($C$4="Neattiecināmās izmaksas",IF('2a+c+n'!$Q53="N",'2a+c+n'!N53,0))</f>
        <v>0</v>
      </c>
      <c r="O53" s="115">
        <f>IF($C$4="Neattiecināmās izmaksas",IF('2a+c+n'!$Q53="N",'2a+c+n'!O53,0))</f>
        <v>0</v>
      </c>
      <c r="P53" s="116">
        <f>IF($C$4="Neattiecināmās izmaksas",IF('2a+c+n'!$Q53="N",'2a+c+n'!P53,0))</f>
        <v>0</v>
      </c>
    </row>
    <row r="54" spans="1:16" x14ac:dyDescent="0.2">
      <c r="A54" s="51">
        <f>IF(P54=0,0,IF(COUNTBLANK(P54)=1,0,COUNTA($P$14:P54)))</f>
        <v>0</v>
      </c>
      <c r="B54" s="24">
        <f>IF($C$4="Neattiecināmās izmaksas",IF('2a+c+n'!$Q54="N",'2a+c+n'!B54,0))</f>
        <v>0</v>
      </c>
      <c r="C54" s="24">
        <f>IF($C$4="Neattiecināmās izmaksas",IF('2a+c+n'!$Q54="N",'2a+c+n'!C54,0))</f>
        <v>0</v>
      </c>
      <c r="D54" s="24">
        <f>IF($C$4="Neattiecināmās izmaksas",IF('2a+c+n'!$Q54="N",'2a+c+n'!D54,0))</f>
        <v>0</v>
      </c>
      <c r="E54" s="46"/>
      <c r="F54" s="65"/>
      <c r="G54" s="115"/>
      <c r="H54" s="115">
        <f>IF($C$4="Neattiecināmās izmaksas",IF('2a+c+n'!$Q54="N",'2a+c+n'!H54,0))</f>
        <v>0</v>
      </c>
      <c r="I54" s="115"/>
      <c r="J54" s="115"/>
      <c r="K54" s="116">
        <f>IF($C$4="Neattiecināmās izmaksas",IF('2a+c+n'!$Q54="N",'2a+c+n'!K54,0))</f>
        <v>0</v>
      </c>
      <c r="L54" s="82">
        <f>IF($C$4="Neattiecināmās izmaksas",IF('2a+c+n'!$Q54="N",'2a+c+n'!L54,0))</f>
        <v>0</v>
      </c>
      <c r="M54" s="115">
        <f>IF($C$4="Neattiecināmās izmaksas",IF('2a+c+n'!$Q54="N",'2a+c+n'!M54,0))</f>
        <v>0</v>
      </c>
      <c r="N54" s="115">
        <f>IF($C$4="Neattiecināmās izmaksas",IF('2a+c+n'!$Q54="N",'2a+c+n'!N54,0))</f>
        <v>0</v>
      </c>
      <c r="O54" s="115">
        <f>IF($C$4="Neattiecināmās izmaksas",IF('2a+c+n'!$Q54="N",'2a+c+n'!O54,0))</f>
        <v>0</v>
      </c>
      <c r="P54" s="116">
        <f>IF($C$4="Neattiecināmās izmaksas",IF('2a+c+n'!$Q54="N",'2a+c+n'!P54,0))</f>
        <v>0</v>
      </c>
    </row>
    <row r="55" spans="1:16" x14ac:dyDescent="0.2">
      <c r="A55" s="51">
        <f>IF(P55=0,0,IF(COUNTBLANK(P55)=1,0,COUNTA($P$14:P55)))</f>
        <v>0</v>
      </c>
      <c r="B55" s="24">
        <f>IF($C$4="Neattiecināmās izmaksas",IF('2a+c+n'!$Q55="N",'2a+c+n'!B55,0))</f>
        <v>0</v>
      </c>
      <c r="C55" s="24">
        <f>IF($C$4="Neattiecināmās izmaksas",IF('2a+c+n'!$Q55="N",'2a+c+n'!C55,0))</f>
        <v>0</v>
      </c>
      <c r="D55" s="24">
        <f>IF($C$4="Neattiecināmās izmaksas",IF('2a+c+n'!$Q55="N",'2a+c+n'!D55,0))</f>
        <v>0</v>
      </c>
      <c r="E55" s="46"/>
      <c r="F55" s="65"/>
      <c r="G55" s="115"/>
      <c r="H55" s="115">
        <f>IF($C$4="Neattiecināmās izmaksas",IF('2a+c+n'!$Q55="N",'2a+c+n'!H55,0))</f>
        <v>0</v>
      </c>
      <c r="I55" s="115"/>
      <c r="J55" s="115"/>
      <c r="K55" s="116">
        <f>IF($C$4="Neattiecināmās izmaksas",IF('2a+c+n'!$Q55="N",'2a+c+n'!K55,0))</f>
        <v>0</v>
      </c>
      <c r="L55" s="82">
        <f>IF($C$4="Neattiecināmās izmaksas",IF('2a+c+n'!$Q55="N",'2a+c+n'!L55,0))</f>
        <v>0</v>
      </c>
      <c r="M55" s="115">
        <f>IF($C$4="Neattiecināmās izmaksas",IF('2a+c+n'!$Q55="N",'2a+c+n'!M55,0))</f>
        <v>0</v>
      </c>
      <c r="N55" s="115">
        <f>IF($C$4="Neattiecināmās izmaksas",IF('2a+c+n'!$Q55="N",'2a+c+n'!N55,0))</f>
        <v>0</v>
      </c>
      <c r="O55" s="115">
        <f>IF($C$4="Neattiecināmās izmaksas",IF('2a+c+n'!$Q55="N",'2a+c+n'!O55,0))</f>
        <v>0</v>
      </c>
      <c r="P55" s="116">
        <f>IF($C$4="Neattiecināmās izmaksas",IF('2a+c+n'!$Q55="N",'2a+c+n'!P55,0))</f>
        <v>0</v>
      </c>
    </row>
    <row r="56" spans="1:16" x14ac:dyDescent="0.2">
      <c r="A56" s="51">
        <f>IF(P56=0,0,IF(COUNTBLANK(P56)=1,0,COUNTA($P$14:P56)))</f>
        <v>0</v>
      </c>
      <c r="B56" s="24">
        <f>IF($C$4="Neattiecināmās izmaksas",IF('2a+c+n'!$Q56="N",'2a+c+n'!B56,0))</f>
        <v>0</v>
      </c>
      <c r="C56" s="24">
        <f>IF($C$4="Neattiecināmās izmaksas",IF('2a+c+n'!$Q56="N",'2a+c+n'!C56,0))</f>
        <v>0</v>
      </c>
      <c r="D56" s="24">
        <f>IF($C$4="Neattiecināmās izmaksas",IF('2a+c+n'!$Q56="N",'2a+c+n'!D56,0))</f>
        <v>0</v>
      </c>
      <c r="E56" s="46"/>
      <c r="F56" s="65"/>
      <c r="G56" s="115"/>
      <c r="H56" s="115">
        <f>IF($C$4="Neattiecināmās izmaksas",IF('2a+c+n'!$Q56="N",'2a+c+n'!H56,0))</f>
        <v>0</v>
      </c>
      <c r="I56" s="115"/>
      <c r="J56" s="115"/>
      <c r="K56" s="116">
        <f>IF($C$4="Neattiecināmās izmaksas",IF('2a+c+n'!$Q56="N",'2a+c+n'!K56,0))</f>
        <v>0</v>
      </c>
      <c r="L56" s="82">
        <f>IF($C$4="Neattiecināmās izmaksas",IF('2a+c+n'!$Q56="N",'2a+c+n'!L56,0))</f>
        <v>0</v>
      </c>
      <c r="M56" s="115">
        <f>IF($C$4="Neattiecināmās izmaksas",IF('2a+c+n'!$Q56="N",'2a+c+n'!M56,0))</f>
        <v>0</v>
      </c>
      <c r="N56" s="115">
        <f>IF($C$4="Neattiecināmās izmaksas",IF('2a+c+n'!$Q56="N",'2a+c+n'!N56,0))</f>
        <v>0</v>
      </c>
      <c r="O56" s="115">
        <f>IF($C$4="Neattiecināmās izmaksas",IF('2a+c+n'!$Q56="N",'2a+c+n'!O56,0))</f>
        <v>0</v>
      </c>
      <c r="P56" s="116">
        <f>IF($C$4="Neattiecināmās izmaksas",IF('2a+c+n'!$Q56="N",'2a+c+n'!P56,0))</f>
        <v>0</v>
      </c>
    </row>
    <row r="57" spans="1:16" x14ac:dyDescent="0.2">
      <c r="A57" s="51">
        <f>IF(P57=0,0,IF(COUNTBLANK(P57)=1,0,COUNTA($P$14:P57)))</f>
        <v>0</v>
      </c>
      <c r="B57" s="24">
        <f>IF($C$4="Neattiecināmās izmaksas",IF('2a+c+n'!$Q57="N",'2a+c+n'!B57,0))</f>
        <v>0</v>
      </c>
      <c r="C57" s="24">
        <f>IF($C$4="Neattiecināmās izmaksas",IF('2a+c+n'!$Q57="N",'2a+c+n'!C57,0))</f>
        <v>0</v>
      </c>
      <c r="D57" s="24">
        <f>IF($C$4="Neattiecināmās izmaksas",IF('2a+c+n'!$Q57="N",'2a+c+n'!D57,0))</f>
        <v>0</v>
      </c>
      <c r="E57" s="46"/>
      <c r="F57" s="65"/>
      <c r="G57" s="115"/>
      <c r="H57" s="115">
        <f>IF($C$4="Neattiecināmās izmaksas",IF('2a+c+n'!$Q57="N",'2a+c+n'!H57,0))</f>
        <v>0</v>
      </c>
      <c r="I57" s="115"/>
      <c r="J57" s="115"/>
      <c r="K57" s="116">
        <f>IF($C$4="Neattiecināmās izmaksas",IF('2a+c+n'!$Q57="N",'2a+c+n'!K57,0))</f>
        <v>0</v>
      </c>
      <c r="L57" s="82">
        <f>IF($C$4="Neattiecināmās izmaksas",IF('2a+c+n'!$Q57="N",'2a+c+n'!L57,0))</f>
        <v>0</v>
      </c>
      <c r="M57" s="115">
        <f>IF($C$4="Neattiecināmās izmaksas",IF('2a+c+n'!$Q57="N",'2a+c+n'!M57,0))</f>
        <v>0</v>
      </c>
      <c r="N57" s="115">
        <f>IF($C$4="Neattiecināmās izmaksas",IF('2a+c+n'!$Q57="N",'2a+c+n'!N57,0))</f>
        <v>0</v>
      </c>
      <c r="O57" s="115">
        <f>IF($C$4="Neattiecināmās izmaksas",IF('2a+c+n'!$Q57="N",'2a+c+n'!O57,0))</f>
        <v>0</v>
      </c>
      <c r="P57" s="116">
        <f>IF($C$4="Neattiecināmās izmaksas",IF('2a+c+n'!$Q57="N",'2a+c+n'!P57,0))</f>
        <v>0</v>
      </c>
    </row>
    <row r="58" spans="1:16" x14ac:dyDescent="0.2">
      <c r="A58" s="51">
        <f>IF(P58=0,0,IF(COUNTBLANK(P58)=1,0,COUNTA($P$14:P58)))</f>
        <v>0</v>
      </c>
      <c r="B58" s="24">
        <f>IF($C$4="Neattiecināmās izmaksas",IF('2a+c+n'!$Q58="N",'2a+c+n'!B58,0))</f>
        <v>0</v>
      </c>
      <c r="C58" s="24">
        <f>IF($C$4="Neattiecināmās izmaksas",IF('2a+c+n'!$Q58="N",'2a+c+n'!C58,0))</f>
        <v>0</v>
      </c>
      <c r="D58" s="24">
        <f>IF($C$4="Neattiecināmās izmaksas",IF('2a+c+n'!$Q58="N",'2a+c+n'!D58,0))</f>
        <v>0</v>
      </c>
      <c r="E58" s="46"/>
      <c r="F58" s="65"/>
      <c r="G58" s="115"/>
      <c r="H58" s="115">
        <f>IF($C$4="Neattiecināmās izmaksas",IF('2a+c+n'!$Q58="N",'2a+c+n'!H58,0))</f>
        <v>0</v>
      </c>
      <c r="I58" s="115"/>
      <c r="J58" s="115"/>
      <c r="K58" s="116">
        <f>IF($C$4="Neattiecināmās izmaksas",IF('2a+c+n'!$Q58="N",'2a+c+n'!K58,0))</f>
        <v>0</v>
      </c>
      <c r="L58" s="82">
        <f>IF($C$4="Neattiecināmās izmaksas",IF('2a+c+n'!$Q58="N",'2a+c+n'!L58,0))</f>
        <v>0</v>
      </c>
      <c r="M58" s="115">
        <f>IF($C$4="Neattiecināmās izmaksas",IF('2a+c+n'!$Q58="N",'2a+c+n'!M58,0))</f>
        <v>0</v>
      </c>
      <c r="N58" s="115">
        <f>IF($C$4="Neattiecināmās izmaksas",IF('2a+c+n'!$Q58="N",'2a+c+n'!N58,0))</f>
        <v>0</v>
      </c>
      <c r="O58" s="115">
        <f>IF($C$4="Neattiecināmās izmaksas",IF('2a+c+n'!$Q58="N",'2a+c+n'!O58,0))</f>
        <v>0</v>
      </c>
      <c r="P58" s="116">
        <f>IF($C$4="Neattiecināmās izmaksas",IF('2a+c+n'!$Q58="N",'2a+c+n'!P58,0))</f>
        <v>0</v>
      </c>
    </row>
    <row r="59" spans="1:16" x14ac:dyDescent="0.2">
      <c r="A59" s="51">
        <f>IF(P59=0,0,IF(COUNTBLANK(P59)=1,0,COUNTA($P$14:P59)))</f>
        <v>0</v>
      </c>
      <c r="B59" s="24">
        <f>IF($C$4="Neattiecināmās izmaksas",IF('2a+c+n'!$Q59="N",'2a+c+n'!B59,0))</f>
        <v>0</v>
      </c>
      <c r="C59" s="24">
        <f>IF($C$4="Neattiecināmās izmaksas",IF('2a+c+n'!$Q59="N",'2a+c+n'!C59,0))</f>
        <v>0</v>
      </c>
      <c r="D59" s="24">
        <f>IF($C$4="Neattiecināmās izmaksas",IF('2a+c+n'!$Q59="N",'2a+c+n'!D59,0))</f>
        <v>0</v>
      </c>
      <c r="E59" s="46"/>
      <c r="F59" s="65"/>
      <c r="G59" s="115"/>
      <c r="H59" s="115">
        <f>IF($C$4="Neattiecināmās izmaksas",IF('2a+c+n'!$Q59="N",'2a+c+n'!H59,0))</f>
        <v>0</v>
      </c>
      <c r="I59" s="115"/>
      <c r="J59" s="115"/>
      <c r="K59" s="116">
        <f>IF($C$4="Neattiecināmās izmaksas",IF('2a+c+n'!$Q59="N",'2a+c+n'!K59,0))</f>
        <v>0</v>
      </c>
      <c r="L59" s="82">
        <f>IF($C$4="Neattiecināmās izmaksas",IF('2a+c+n'!$Q59="N",'2a+c+n'!L59,0))</f>
        <v>0</v>
      </c>
      <c r="M59" s="115">
        <f>IF($C$4="Neattiecināmās izmaksas",IF('2a+c+n'!$Q59="N",'2a+c+n'!M59,0))</f>
        <v>0</v>
      </c>
      <c r="N59" s="115">
        <f>IF($C$4="Neattiecināmās izmaksas",IF('2a+c+n'!$Q59="N",'2a+c+n'!N59,0))</f>
        <v>0</v>
      </c>
      <c r="O59" s="115">
        <f>IF($C$4="Neattiecināmās izmaksas",IF('2a+c+n'!$Q59="N",'2a+c+n'!O59,0))</f>
        <v>0</v>
      </c>
      <c r="P59" s="116">
        <f>IF($C$4="Neattiecināmās izmaksas",IF('2a+c+n'!$Q59="N",'2a+c+n'!P59,0))</f>
        <v>0</v>
      </c>
    </row>
    <row r="60" spans="1:16" x14ac:dyDescent="0.2">
      <c r="A60" s="51">
        <f>IF(P60=0,0,IF(COUNTBLANK(P60)=1,0,COUNTA($P$14:P60)))</f>
        <v>0</v>
      </c>
      <c r="B60" s="24">
        <f>IF($C$4="Neattiecināmās izmaksas",IF('2a+c+n'!$Q60="N",'2a+c+n'!B60,0))</f>
        <v>0</v>
      </c>
      <c r="C60" s="24">
        <f>IF($C$4="Neattiecināmās izmaksas",IF('2a+c+n'!$Q60="N",'2a+c+n'!C60,0))</f>
        <v>0</v>
      </c>
      <c r="D60" s="24">
        <f>IF($C$4="Neattiecināmās izmaksas",IF('2a+c+n'!$Q60="N",'2a+c+n'!D60,0))</f>
        <v>0</v>
      </c>
      <c r="E60" s="46"/>
      <c r="F60" s="65"/>
      <c r="G60" s="115"/>
      <c r="H60" s="115">
        <f>IF($C$4="Neattiecināmās izmaksas",IF('2a+c+n'!$Q60="N",'2a+c+n'!H60,0))</f>
        <v>0</v>
      </c>
      <c r="I60" s="115"/>
      <c r="J60" s="115"/>
      <c r="K60" s="116">
        <f>IF($C$4="Neattiecināmās izmaksas",IF('2a+c+n'!$Q60="N",'2a+c+n'!K60,0))</f>
        <v>0</v>
      </c>
      <c r="L60" s="82">
        <f>IF($C$4="Neattiecināmās izmaksas",IF('2a+c+n'!$Q60="N",'2a+c+n'!L60,0))</f>
        <v>0</v>
      </c>
      <c r="M60" s="115">
        <f>IF($C$4="Neattiecināmās izmaksas",IF('2a+c+n'!$Q60="N",'2a+c+n'!M60,0))</f>
        <v>0</v>
      </c>
      <c r="N60" s="115">
        <f>IF($C$4="Neattiecināmās izmaksas",IF('2a+c+n'!$Q60="N",'2a+c+n'!N60,0))</f>
        <v>0</v>
      </c>
      <c r="O60" s="115">
        <f>IF($C$4="Neattiecināmās izmaksas",IF('2a+c+n'!$Q60="N",'2a+c+n'!O60,0))</f>
        <v>0</v>
      </c>
      <c r="P60" s="116">
        <f>IF($C$4="Neattiecināmās izmaksas",IF('2a+c+n'!$Q60="N",'2a+c+n'!P60,0))</f>
        <v>0</v>
      </c>
    </row>
    <row r="61" spans="1:16" x14ac:dyDescent="0.2">
      <c r="A61" s="51">
        <f>IF(P61=0,0,IF(COUNTBLANK(P61)=1,0,COUNTA($P$14:P61)))</f>
        <v>0</v>
      </c>
      <c r="B61" s="24">
        <f>IF($C$4="Neattiecināmās izmaksas",IF('2a+c+n'!$Q61="N",'2a+c+n'!B61,0))</f>
        <v>0</v>
      </c>
      <c r="C61" s="24">
        <f>IF($C$4="Neattiecināmās izmaksas",IF('2a+c+n'!$Q61="N",'2a+c+n'!C61,0))</f>
        <v>0</v>
      </c>
      <c r="D61" s="24">
        <f>IF($C$4="Neattiecināmās izmaksas",IF('2a+c+n'!$Q61="N",'2a+c+n'!D61,0))</f>
        <v>0</v>
      </c>
      <c r="E61" s="46"/>
      <c r="F61" s="65"/>
      <c r="G61" s="115"/>
      <c r="H61" s="115">
        <f>IF($C$4="Neattiecināmās izmaksas",IF('2a+c+n'!$Q61="N",'2a+c+n'!H61,0))</f>
        <v>0</v>
      </c>
      <c r="I61" s="115"/>
      <c r="J61" s="115"/>
      <c r="K61" s="116">
        <f>IF($C$4="Neattiecināmās izmaksas",IF('2a+c+n'!$Q61="N",'2a+c+n'!K61,0))</f>
        <v>0</v>
      </c>
      <c r="L61" s="82">
        <f>IF($C$4="Neattiecināmās izmaksas",IF('2a+c+n'!$Q61="N",'2a+c+n'!L61,0))</f>
        <v>0</v>
      </c>
      <c r="M61" s="115">
        <f>IF($C$4="Neattiecināmās izmaksas",IF('2a+c+n'!$Q61="N",'2a+c+n'!M61,0))</f>
        <v>0</v>
      </c>
      <c r="N61" s="115">
        <f>IF($C$4="Neattiecināmās izmaksas",IF('2a+c+n'!$Q61="N",'2a+c+n'!N61,0))</f>
        <v>0</v>
      </c>
      <c r="O61" s="115">
        <f>IF($C$4="Neattiecināmās izmaksas",IF('2a+c+n'!$Q61="N",'2a+c+n'!O61,0))</f>
        <v>0</v>
      </c>
      <c r="P61" s="116">
        <f>IF($C$4="Neattiecināmās izmaksas",IF('2a+c+n'!$Q61="N",'2a+c+n'!P61,0))</f>
        <v>0</v>
      </c>
    </row>
    <row r="62" spans="1:16" x14ac:dyDescent="0.2">
      <c r="A62" s="51">
        <f>IF(P62=0,0,IF(COUNTBLANK(P62)=1,0,COUNTA($P$14:P62)))</f>
        <v>0</v>
      </c>
      <c r="B62" s="24">
        <f>IF($C$4="Neattiecināmās izmaksas",IF('2a+c+n'!$Q62="N",'2a+c+n'!B62,0))</f>
        <v>0</v>
      </c>
      <c r="C62" s="24">
        <f>IF($C$4="Neattiecināmās izmaksas",IF('2a+c+n'!$Q62="N",'2a+c+n'!C62,0))</f>
        <v>0</v>
      </c>
      <c r="D62" s="24">
        <f>IF($C$4="Neattiecināmās izmaksas",IF('2a+c+n'!$Q62="N",'2a+c+n'!D62,0))</f>
        <v>0</v>
      </c>
      <c r="E62" s="46"/>
      <c r="F62" s="65"/>
      <c r="G62" s="115"/>
      <c r="H62" s="115">
        <f>IF($C$4="Neattiecināmās izmaksas",IF('2a+c+n'!$Q62="N",'2a+c+n'!H62,0))</f>
        <v>0</v>
      </c>
      <c r="I62" s="115"/>
      <c r="J62" s="115"/>
      <c r="K62" s="116">
        <f>IF($C$4="Neattiecināmās izmaksas",IF('2a+c+n'!$Q62="N",'2a+c+n'!K62,0))</f>
        <v>0</v>
      </c>
      <c r="L62" s="82">
        <f>IF($C$4="Neattiecināmās izmaksas",IF('2a+c+n'!$Q62="N",'2a+c+n'!L62,0))</f>
        <v>0</v>
      </c>
      <c r="M62" s="115">
        <f>IF($C$4="Neattiecināmās izmaksas",IF('2a+c+n'!$Q62="N",'2a+c+n'!M62,0))</f>
        <v>0</v>
      </c>
      <c r="N62" s="115">
        <f>IF($C$4="Neattiecināmās izmaksas",IF('2a+c+n'!$Q62="N",'2a+c+n'!N62,0))</f>
        <v>0</v>
      </c>
      <c r="O62" s="115">
        <f>IF($C$4="Neattiecināmās izmaksas",IF('2a+c+n'!$Q62="N",'2a+c+n'!O62,0))</f>
        <v>0</v>
      </c>
      <c r="P62" s="116">
        <f>IF($C$4="Neattiecināmās izmaksas",IF('2a+c+n'!$Q62="N",'2a+c+n'!P62,0))</f>
        <v>0</v>
      </c>
    </row>
    <row r="63" spans="1:16" x14ac:dyDescent="0.2">
      <c r="A63" s="51">
        <f>IF(P63=0,0,IF(COUNTBLANK(P63)=1,0,COUNTA($P$14:P63)))</f>
        <v>0</v>
      </c>
      <c r="B63" s="24">
        <f>IF($C$4="Neattiecināmās izmaksas",IF('2a+c+n'!$Q63="N",'2a+c+n'!B63,0))</f>
        <v>0</v>
      </c>
      <c r="C63" s="24">
        <f>IF($C$4="Neattiecināmās izmaksas",IF('2a+c+n'!$Q63="N",'2a+c+n'!C63,0))</f>
        <v>0</v>
      </c>
      <c r="D63" s="24">
        <f>IF($C$4="Neattiecināmās izmaksas",IF('2a+c+n'!$Q63="N",'2a+c+n'!D63,0))</f>
        <v>0</v>
      </c>
      <c r="E63" s="46"/>
      <c r="F63" s="65"/>
      <c r="G63" s="115"/>
      <c r="H63" s="115">
        <f>IF($C$4="Neattiecināmās izmaksas",IF('2a+c+n'!$Q63="N",'2a+c+n'!H63,0))</f>
        <v>0</v>
      </c>
      <c r="I63" s="115"/>
      <c r="J63" s="115"/>
      <c r="K63" s="116">
        <f>IF($C$4="Neattiecināmās izmaksas",IF('2a+c+n'!$Q63="N",'2a+c+n'!K63,0))</f>
        <v>0</v>
      </c>
      <c r="L63" s="82">
        <f>IF($C$4="Neattiecināmās izmaksas",IF('2a+c+n'!$Q63="N",'2a+c+n'!L63,0))</f>
        <v>0</v>
      </c>
      <c r="M63" s="115">
        <f>IF($C$4="Neattiecināmās izmaksas",IF('2a+c+n'!$Q63="N",'2a+c+n'!M63,0))</f>
        <v>0</v>
      </c>
      <c r="N63" s="115">
        <f>IF($C$4="Neattiecināmās izmaksas",IF('2a+c+n'!$Q63="N",'2a+c+n'!N63,0))</f>
        <v>0</v>
      </c>
      <c r="O63" s="115">
        <f>IF($C$4="Neattiecināmās izmaksas",IF('2a+c+n'!$Q63="N",'2a+c+n'!O63,0))</f>
        <v>0</v>
      </c>
      <c r="P63" s="116">
        <f>IF($C$4="Neattiecināmās izmaksas",IF('2a+c+n'!$Q63="N",'2a+c+n'!P63,0))</f>
        <v>0</v>
      </c>
    </row>
    <row r="64" spans="1:16" x14ac:dyDescent="0.2">
      <c r="A64" s="51">
        <f>IF(P64=0,0,IF(COUNTBLANK(P64)=1,0,COUNTA($P$14:P64)))</f>
        <v>0</v>
      </c>
      <c r="B64" s="24">
        <f>IF($C$4="Neattiecināmās izmaksas",IF('2a+c+n'!$Q64="N",'2a+c+n'!B64,0))</f>
        <v>0</v>
      </c>
      <c r="C64" s="24">
        <f>IF($C$4="Neattiecināmās izmaksas",IF('2a+c+n'!$Q64="N",'2a+c+n'!C64,0))</f>
        <v>0</v>
      </c>
      <c r="D64" s="24">
        <f>IF($C$4="Neattiecināmās izmaksas",IF('2a+c+n'!$Q64="N",'2a+c+n'!D64,0))</f>
        <v>0</v>
      </c>
      <c r="E64" s="46"/>
      <c r="F64" s="65"/>
      <c r="G64" s="115"/>
      <c r="H64" s="115">
        <f>IF($C$4="Neattiecināmās izmaksas",IF('2a+c+n'!$Q64="N",'2a+c+n'!H64,0))</f>
        <v>0</v>
      </c>
      <c r="I64" s="115"/>
      <c r="J64" s="115"/>
      <c r="K64" s="116">
        <f>IF($C$4="Neattiecināmās izmaksas",IF('2a+c+n'!$Q64="N",'2a+c+n'!K64,0))</f>
        <v>0</v>
      </c>
      <c r="L64" s="82">
        <f>IF($C$4="Neattiecināmās izmaksas",IF('2a+c+n'!$Q64="N",'2a+c+n'!L64,0))</f>
        <v>0</v>
      </c>
      <c r="M64" s="115">
        <f>IF($C$4="Neattiecināmās izmaksas",IF('2a+c+n'!$Q64="N",'2a+c+n'!M64,0))</f>
        <v>0</v>
      </c>
      <c r="N64" s="115">
        <f>IF($C$4="Neattiecināmās izmaksas",IF('2a+c+n'!$Q64="N",'2a+c+n'!N64,0))</f>
        <v>0</v>
      </c>
      <c r="O64" s="115">
        <f>IF($C$4="Neattiecināmās izmaksas",IF('2a+c+n'!$Q64="N",'2a+c+n'!O64,0))</f>
        <v>0</v>
      </c>
      <c r="P64" s="116">
        <f>IF($C$4="Neattiecināmās izmaksas",IF('2a+c+n'!$Q64="N",'2a+c+n'!P64,0))</f>
        <v>0</v>
      </c>
    </row>
    <row r="65" spans="1:16" x14ac:dyDescent="0.2">
      <c r="A65" s="51">
        <f>IF(P65=0,0,IF(COUNTBLANK(P65)=1,0,COUNTA($P$14:P65)))</f>
        <v>0</v>
      </c>
      <c r="B65" s="24">
        <f>IF($C$4="Neattiecināmās izmaksas",IF('2a+c+n'!$Q65="N",'2a+c+n'!B65,0))</f>
        <v>0</v>
      </c>
      <c r="C65" s="24">
        <f>IF($C$4="Neattiecināmās izmaksas",IF('2a+c+n'!$Q65="N",'2a+c+n'!C65,0))</f>
        <v>0</v>
      </c>
      <c r="D65" s="24">
        <f>IF($C$4="Neattiecināmās izmaksas",IF('2a+c+n'!$Q65="N",'2a+c+n'!D65,0))</f>
        <v>0</v>
      </c>
      <c r="E65" s="46"/>
      <c r="F65" s="65"/>
      <c r="G65" s="115"/>
      <c r="H65" s="115">
        <f>IF($C$4="Neattiecināmās izmaksas",IF('2a+c+n'!$Q65="N",'2a+c+n'!H65,0))</f>
        <v>0</v>
      </c>
      <c r="I65" s="115"/>
      <c r="J65" s="115"/>
      <c r="K65" s="116">
        <f>IF($C$4="Neattiecināmās izmaksas",IF('2a+c+n'!$Q65="N",'2a+c+n'!K65,0))</f>
        <v>0</v>
      </c>
      <c r="L65" s="82">
        <f>IF($C$4="Neattiecināmās izmaksas",IF('2a+c+n'!$Q65="N",'2a+c+n'!L65,0))</f>
        <v>0</v>
      </c>
      <c r="M65" s="115">
        <f>IF($C$4="Neattiecināmās izmaksas",IF('2a+c+n'!$Q65="N",'2a+c+n'!M65,0))</f>
        <v>0</v>
      </c>
      <c r="N65" s="115">
        <f>IF($C$4="Neattiecināmās izmaksas",IF('2a+c+n'!$Q65="N",'2a+c+n'!N65,0))</f>
        <v>0</v>
      </c>
      <c r="O65" s="115">
        <f>IF($C$4="Neattiecināmās izmaksas",IF('2a+c+n'!$Q65="N",'2a+c+n'!O65,0))</f>
        <v>0</v>
      </c>
      <c r="P65" s="116">
        <f>IF($C$4="Neattiecināmās izmaksas",IF('2a+c+n'!$Q65="N",'2a+c+n'!P65,0))</f>
        <v>0</v>
      </c>
    </row>
    <row r="66" spans="1:16" x14ac:dyDescent="0.2">
      <c r="A66" s="51">
        <f>IF(P66=0,0,IF(COUNTBLANK(P66)=1,0,COUNTA($P$14:P66)))</f>
        <v>0</v>
      </c>
      <c r="B66" s="24">
        <f>IF($C$4="Neattiecināmās izmaksas",IF('2a+c+n'!$Q66="N",'2a+c+n'!B66,0))</f>
        <v>0</v>
      </c>
      <c r="C66" s="24">
        <f>IF($C$4="Neattiecināmās izmaksas",IF('2a+c+n'!$Q66="N",'2a+c+n'!C66,0))</f>
        <v>0</v>
      </c>
      <c r="D66" s="24">
        <f>IF($C$4="Neattiecināmās izmaksas",IF('2a+c+n'!$Q66="N",'2a+c+n'!D66,0))</f>
        <v>0</v>
      </c>
      <c r="E66" s="46"/>
      <c r="F66" s="65"/>
      <c r="G66" s="115"/>
      <c r="H66" s="115">
        <f>IF($C$4="Neattiecināmās izmaksas",IF('2a+c+n'!$Q66="N",'2a+c+n'!H66,0))</f>
        <v>0</v>
      </c>
      <c r="I66" s="115"/>
      <c r="J66" s="115"/>
      <c r="K66" s="116">
        <f>IF($C$4="Neattiecināmās izmaksas",IF('2a+c+n'!$Q66="N",'2a+c+n'!K66,0))</f>
        <v>0</v>
      </c>
      <c r="L66" s="82">
        <f>IF($C$4="Neattiecināmās izmaksas",IF('2a+c+n'!$Q66="N",'2a+c+n'!L66,0))</f>
        <v>0</v>
      </c>
      <c r="M66" s="115">
        <f>IF($C$4="Neattiecināmās izmaksas",IF('2a+c+n'!$Q66="N",'2a+c+n'!M66,0))</f>
        <v>0</v>
      </c>
      <c r="N66" s="115">
        <f>IF($C$4="Neattiecināmās izmaksas",IF('2a+c+n'!$Q66="N",'2a+c+n'!N66,0))</f>
        <v>0</v>
      </c>
      <c r="O66" s="115">
        <f>IF($C$4="Neattiecināmās izmaksas",IF('2a+c+n'!$Q66="N",'2a+c+n'!O66,0))</f>
        <v>0</v>
      </c>
      <c r="P66" s="116">
        <f>IF($C$4="Neattiecināmās izmaksas",IF('2a+c+n'!$Q66="N",'2a+c+n'!P66,0))</f>
        <v>0</v>
      </c>
    </row>
    <row r="67" spans="1:16" x14ac:dyDescent="0.2">
      <c r="A67" s="51">
        <f>IF(P67=0,0,IF(COUNTBLANK(P67)=1,0,COUNTA($P$14:P67)))</f>
        <v>0</v>
      </c>
      <c r="B67" s="24">
        <f>IF($C$4="Neattiecināmās izmaksas",IF('2a+c+n'!$Q67="N",'2a+c+n'!B67,0))</f>
        <v>0</v>
      </c>
      <c r="C67" s="24">
        <f>IF($C$4="Neattiecināmās izmaksas",IF('2a+c+n'!$Q67="N",'2a+c+n'!C67,0))</f>
        <v>0</v>
      </c>
      <c r="D67" s="24">
        <f>IF($C$4="Neattiecināmās izmaksas",IF('2a+c+n'!$Q67="N",'2a+c+n'!D67,0))</f>
        <v>0</v>
      </c>
      <c r="E67" s="46"/>
      <c r="F67" s="65"/>
      <c r="G67" s="115"/>
      <c r="H67" s="115">
        <f>IF($C$4="Neattiecināmās izmaksas",IF('2a+c+n'!$Q67="N",'2a+c+n'!H67,0))</f>
        <v>0</v>
      </c>
      <c r="I67" s="115"/>
      <c r="J67" s="115"/>
      <c r="K67" s="116">
        <f>IF($C$4="Neattiecināmās izmaksas",IF('2a+c+n'!$Q67="N",'2a+c+n'!K67,0))</f>
        <v>0</v>
      </c>
      <c r="L67" s="82">
        <f>IF($C$4="Neattiecināmās izmaksas",IF('2a+c+n'!$Q67="N",'2a+c+n'!L67,0))</f>
        <v>0</v>
      </c>
      <c r="M67" s="115">
        <f>IF($C$4="Neattiecināmās izmaksas",IF('2a+c+n'!$Q67="N",'2a+c+n'!M67,0))</f>
        <v>0</v>
      </c>
      <c r="N67" s="115">
        <f>IF($C$4="Neattiecināmās izmaksas",IF('2a+c+n'!$Q67="N",'2a+c+n'!N67,0))</f>
        <v>0</v>
      </c>
      <c r="O67" s="115">
        <f>IF($C$4="Neattiecināmās izmaksas",IF('2a+c+n'!$Q67="N",'2a+c+n'!O67,0))</f>
        <v>0</v>
      </c>
      <c r="P67" s="116">
        <f>IF($C$4="Neattiecināmās izmaksas",IF('2a+c+n'!$Q67="N",'2a+c+n'!P67,0))</f>
        <v>0</v>
      </c>
    </row>
    <row r="68" spans="1:16" x14ac:dyDescent="0.2">
      <c r="A68" s="51">
        <f>IF(P68=0,0,IF(COUNTBLANK(P68)=1,0,COUNTA($P$14:P68)))</f>
        <v>0</v>
      </c>
      <c r="B68" s="24">
        <f>IF($C$4="Neattiecināmās izmaksas",IF('2a+c+n'!$Q68="N",'2a+c+n'!B68,0))</f>
        <v>0</v>
      </c>
      <c r="C68" s="24">
        <f>IF($C$4="Neattiecināmās izmaksas",IF('2a+c+n'!$Q68="N",'2a+c+n'!C68,0))</f>
        <v>0</v>
      </c>
      <c r="D68" s="24">
        <f>IF($C$4="Neattiecināmās izmaksas",IF('2a+c+n'!$Q68="N",'2a+c+n'!D68,0))</f>
        <v>0</v>
      </c>
      <c r="E68" s="46"/>
      <c r="F68" s="65"/>
      <c r="G68" s="115"/>
      <c r="H68" s="115">
        <f>IF($C$4="Neattiecināmās izmaksas",IF('2a+c+n'!$Q68="N",'2a+c+n'!H68,0))</f>
        <v>0</v>
      </c>
      <c r="I68" s="115"/>
      <c r="J68" s="115"/>
      <c r="K68" s="116">
        <f>IF($C$4="Neattiecināmās izmaksas",IF('2a+c+n'!$Q68="N",'2a+c+n'!K68,0))</f>
        <v>0</v>
      </c>
      <c r="L68" s="82">
        <f>IF($C$4="Neattiecināmās izmaksas",IF('2a+c+n'!$Q68="N",'2a+c+n'!L68,0))</f>
        <v>0</v>
      </c>
      <c r="M68" s="115">
        <f>IF($C$4="Neattiecināmās izmaksas",IF('2a+c+n'!$Q68="N",'2a+c+n'!M68,0))</f>
        <v>0</v>
      </c>
      <c r="N68" s="115">
        <f>IF($C$4="Neattiecināmās izmaksas",IF('2a+c+n'!$Q68="N",'2a+c+n'!N68,0))</f>
        <v>0</v>
      </c>
      <c r="O68" s="115">
        <f>IF($C$4="Neattiecināmās izmaksas",IF('2a+c+n'!$Q68="N",'2a+c+n'!O68,0))</f>
        <v>0</v>
      </c>
      <c r="P68" s="116">
        <f>IF($C$4="Neattiecināmās izmaksas",IF('2a+c+n'!$Q68="N",'2a+c+n'!P68,0))</f>
        <v>0</v>
      </c>
    </row>
    <row r="69" spans="1:16" x14ac:dyDescent="0.2">
      <c r="A69" s="51">
        <f>IF(P69=0,0,IF(COUNTBLANK(P69)=1,0,COUNTA($P$14:P69)))</f>
        <v>0</v>
      </c>
      <c r="B69" s="24">
        <f>IF($C$4="Neattiecināmās izmaksas",IF('2a+c+n'!$Q69="N",'2a+c+n'!B69,0))</f>
        <v>0</v>
      </c>
      <c r="C69" s="24">
        <f>IF($C$4="Neattiecināmās izmaksas",IF('2a+c+n'!$Q69="N",'2a+c+n'!C69,0))</f>
        <v>0</v>
      </c>
      <c r="D69" s="24">
        <f>IF($C$4="Neattiecināmās izmaksas",IF('2a+c+n'!$Q69="N",'2a+c+n'!D69,0))</f>
        <v>0</v>
      </c>
      <c r="E69" s="46"/>
      <c r="F69" s="65"/>
      <c r="G69" s="115"/>
      <c r="H69" s="115">
        <f>IF($C$4="Neattiecināmās izmaksas",IF('2a+c+n'!$Q69="N",'2a+c+n'!H69,0))</f>
        <v>0</v>
      </c>
      <c r="I69" s="115"/>
      <c r="J69" s="115"/>
      <c r="K69" s="116">
        <f>IF($C$4="Neattiecināmās izmaksas",IF('2a+c+n'!$Q69="N",'2a+c+n'!K69,0))</f>
        <v>0</v>
      </c>
      <c r="L69" s="82">
        <f>IF($C$4="Neattiecināmās izmaksas",IF('2a+c+n'!$Q69="N",'2a+c+n'!L69,0))</f>
        <v>0</v>
      </c>
      <c r="M69" s="115">
        <f>IF($C$4="Neattiecināmās izmaksas",IF('2a+c+n'!$Q69="N",'2a+c+n'!M69,0))</f>
        <v>0</v>
      </c>
      <c r="N69" s="115">
        <f>IF($C$4="Neattiecināmās izmaksas",IF('2a+c+n'!$Q69="N",'2a+c+n'!N69,0))</f>
        <v>0</v>
      </c>
      <c r="O69" s="115">
        <f>IF($C$4="Neattiecināmās izmaksas",IF('2a+c+n'!$Q69="N",'2a+c+n'!O69,0))</f>
        <v>0</v>
      </c>
      <c r="P69" s="116">
        <f>IF($C$4="Neattiecināmās izmaksas",IF('2a+c+n'!$Q69="N",'2a+c+n'!P69,0))</f>
        <v>0</v>
      </c>
    </row>
    <row r="70" spans="1:16" x14ac:dyDescent="0.2">
      <c r="A70" s="51">
        <f>IF(P70=0,0,IF(COUNTBLANK(P70)=1,0,COUNTA($P$14:P70)))</f>
        <v>0</v>
      </c>
      <c r="B70" s="24">
        <f>IF($C$4="Neattiecināmās izmaksas",IF('2a+c+n'!$Q70="N",'2a+c+n'!B70,0))</f>
        <v>0</v>
      </c>
      <c r="C70" s="24">
        <f>IF($C$4="Neattiecināmās izmaksas",IF('2a+c+n'!$Q70="N",'2a+c+n'!C70,0))</f>
        <v>0</v>
      </c>
      <c r="D70" s="24">
        <f>IF($C$4="Neattiecināmās izmaksas",IF('2a+c+n'!$Q70="N",'2a+c+n'!D70,0))</f>
        <v>0</v>
      </c>
      <c r="E70" s="46"/>
      <c r="F70" s="65"/>
      <c r="G70" s="115"/>
      <c r="H70" s="115">
        <f>IF($C$4="Neattiecināmās izmaksas",IF('2a+c+n'!$Q70="N",'2a+c+n'!H70,0))</f>
        <v>0</v>
      </c>
      <c r="I70" s="115"/>
      <c r="J70" s="115"/>
      <c r="K70" s="116">
        <f>IF($C$4="Neattiecināmās izmaksas",IF('2a+c+n'!$Q70="N",'2a+c+n'!K70,0))</f>
        <v>0</v>
      </c>
      <c r="L70" s="82">
        <f>IF($C$4="Neattiecināmās izmaksas",IF('2a+c+n'!$Q70="N",'2a+c+n'!L70,0))</f>
        <v>0</v>
      </c>
      <c r="M70" s="115">
        <f>IF($C$4="Neattiecināmās izmaksas",IF('2a+c+n'!$Q70="N",'2a+c+n'!M70,0))</f>
        <v>0</v>
      </c>
      <c r="N70" s="115">
        <f>IF($C$4="Neattiecināmās izmaksas",IF('2a+c+n'!$Q70="N",'2a+c+n'!N70,0))</f>
        <v>0</v>
      </c>
      <c r="O70" s="115">
        <f>IF($C$4="Neattiecināmās izmaksas",IF('2a+c+n'!$Q70="N",'2a+c+n'!O70,0))</f>
        <v>0</v>
      </c>
      <c r="P70" s="116">
        <f>IF($C$4="Neattiecināmās izmaksas",IF('2a+c+n'!$Q70="N",'2a+c+n'!P70,0))</f>
        <v>0</v>
      </c>
    </row>
    <row r="71" spans="1:16" x14ac:dyDescent="0.2">
      <c r="A71" s="51">
        <f>IF(P71=0,0,IF(COUNTBLANK(P71)=1,0,COUNTA($P$14:P71)))</f>
        <v>0</v>
      </c>
      <c r="B71" s="24">
        <f>IF($C$4="Neattiecināmās izmaksas",IF('2a+c+n'!$Q71="N",'2a+c+n'!B71,0))</f>
        <v>0</v>
      </c>
      <c r="C71" s="24">
        <f>IF($C$4="Neattiecināmās izmaksas",IF('2a+c+n'!$Q71="N",'2a+c+n'!C71,0))</f>
        <v>0</v>
      </c>
      <c r="D71" s="24">
        <f>IF($C$4="Neattiecināmās izmaksas",IF('2a+c+n'!$Q71="N",'2a+c+n'!D71,0))</f>
        <v>0</v>
      </c>
      <c r="E71" s="46"/>
      <c r="F71" s="65"/>
      <c r="G71" s="115"/>
      <c r="H71" s="115">
        <f>IF($C$4="Neattiecināmās izmaksas",IF('2a+c+n'!$Q71="N",'2a+c+n'!H71,0))</f>
        <v>0</v>
      </c>
      <c r="I71" s="115"/>
      <c r="J71" s="115"/>
      <c r="K71" s="116">
        <f>IF($C$4="Neattiecināmās izmaksas",IF('2a+c+n'!$Q71="N",'2a+c+n'!K71,0))</f>
        <v>0</v>
      </c>
      <c r="L71" s="82">
        <f>IF($C$4="Neattiecināmās izmaksas",IF('2a+c+n'!$Q71="N",'2a+c+n'!L71,0))</f>
        <v>0</v>
      </c>
      <c r="M71" s="115">
        <f>IF($C$4="Neattiecināmās izmaksas",IF('2a+c+n'!$Q71="N",'2a+c+n'!M71,0))</f>
        <v>0</v>
      </c>
      <c r="N71" s="115">
        <f>IF($C$4="Neattiecināmās izmaksas",IF('2a+c+n'!$Q71="N",'2a+c+n'!N71,0))</f>
        <v>0</v>
      </c>
      <c r="O71" s="115">
        <f>IF($C$4="Neattiecināmās izmaksas",IF('2a+c+n'!$Q71="N",'2a+c+n'!O71,0))</f>
        <v>0</v>
      </c>
      <c r="P71" s="116">
        <f>IF($C$4="Neattiecināmās izmaksas",IF('2a+c+n'!$Q71="N",'2a+c+n'!P71,0))</f>
        <v>0</v>
      </c>
    </row>
    <row r="72" spans="1:16" x14ac:dyDescent="0.2">
      <c r="A72" s="51">
        <f>IF(P72=0,0,IF(COUNTBLANK(P72)=1,0,COUNTA($P$14:P72)))</f>
        <v>0</v>
      </c>
      <c r="B72" s="24">
        <f>IF($C$4="Neattiecināmās izmaksas",IF('2a+c+n'!$Q72="N",'2a+c+n'!B72,0))</f>
        <v>0</v>
      </c>
      <c r="C72" s="24">
        <f>IF($C$4="Neattiecināmās izmaksas",IF('2a+c+n'!$Q72="N",'2a+c+n'!C72,0))</f>
        <v>0</v>
      </c>
      <c r="D72" s="24">
        <f>IF($C$4="Neattiecināmās izmaksas",IF('2a+c+n'!$Q72="N",'2a+c+n'!D72,0))</f>
        <v>0</v>
      </c>
      <c r="E72" s="46"/>
      <c r="F72" s="65"/>
      <c r="G72" s="115"/>
      <c r="H72" s="115">
        <f>IF($C$4="Neattiecināmās izmaksas",IF('2a+c+n'!$Q72="N",'2a+c+n'!H72,0))</f>
        <v>0</v>
      </c>
      <c r="I72" s="115"/>
      <c r="J72" s="115"/>
      <c r="K72" s="116">
        <f>IF($C$4="Neattiecināmās izmaksas",IF('2a+c+n'!$Q72="N",'2a+c+n'!K72,0))</f>
        <v>0</v>
      </c>
      <c r="L72" s="82">
        <f>IF($C$4="Neattiecināmās izmaksas",IF('2a+c+n'!$Q72="N",'2a+c+n'!L72,0))</f>
        <v>0</v>
      </c>
      <c r="M72" s="115">
        <f>IF($C$4="Neattiecināmās izmaksas",IF('2a+c+n'!$Q72="N",'2a+c+n'!M72,0))</f>
        <v>0</v>
      </c>
      <c r="N72" s="115">
        <f>IF($C$4="Neattiecināmās izmaksas",IF('2a+c+n'!$Q72="N",'2a+c+n'!N72,0))</f>
        <v>0</v>
      </c>
      <c r="O72" s="115">
        <f>IF($C$4="Neattiecināmās izmaksas",IF('2a+c+n'!$Q72="N",'2a+c+n'!O72,0))</f>
        <v>0</v>
      </c>
      <c r="P72" s="116">
        <f>IF($C$4="Neattiecināmās izmaksas",IF('2a+c+n'!$Q72="N",'2a+c+n'!P72,0))</f>
        <v>0</v>
      </c>
    </row>
    <row r="73" spans="1:16" x14ac:dyDescent="0.2">
      <c r="A73" s="51">
        <f>IF(P73=0,0,IF(COUNTBLANK(P73)=1,0,COUNTA($P$14:P73)))</f>
        <v>0</v>
      </c>
      <c r="B73" s="24">
        <f>IF($C$4="Neattiecināmās izmaksas",IF('2a+c+n'!$Q73="N",'2a+c+n'!B73,0))</f>
        <v>0</v>
      </c>
      <c r="C73" s="24">
        <f>IF($C$4="Neattiecināmās izmaksas",IF('2a+c+n'!$Q73="N",'2a+c+n'!C73,0))</f>
        <v>0</v>
      </c>
      <c r="D73" s="24">
        <f>IF($C$4="Neattiecināmās izmaksas",IF('2a+c+n'!$Q73="N",'2a+c+n'!D73,0))</f>
        <v>0</v>
      </c>
      <c r="E73" s="46"/>
      <c r="F73" s="65"/>
      <c r="G73" s="115"/>
      <c r="H73" s="115">
        <f>IF($C$4="Neattiecināmās izmaksas",IF('2a+c+n'!$Q73="N",'2a+c+n'!H73,0))</f>
        <v>0</v>
      </c>
      <c r="I73" s="115"/>
      <c r="J73" s="115"/>
      <c r="K73" s="116">
        <f>IF($C$4="Neattiecināmās izmaksas",IF('2a+c+n'!$Q73="N",'2a+c+n'!K73,0))</f>
        <v>0</v>
      </c>
      <c r="L73" s="82">
        <f>IF($C$4="Neattiecināmās izmaksas",IF('2a+c+n'!$Q73="N",'2a+c+n'!L73,0))</f>
        <v>0</v>
      </c>
      <c r="M73" s="115">
        <f>IF($C$4="Neattiecināmās izmaksas",IF('2a+c+n'!$Q73="N",'2a+c+n'!M73,0))</f>
        <v>0</v>
      </c>
      <c r="N73" s="115">
        <f>IF($C$4="Neattiecināmās izmaksas",IF('2a+c+n'!$Q73="N",'2a+c+n'!N73,0))</f>
        <v>0</v>
      </c>
      <c r="O73" s="115">
        <f>IF($C$4="Neattiecināmās izmaksas",IF('2a+c+n'!$Q73="N",'2a+c+n'!O73,0))</f>
        <v>0</v>
      </c>
      <c r="P73" s="116">
        <f>IF($C$4="Neattiecināmās izmaksas",IF('2a+c+n'!$Q73="N",'2a+c+n'!P73,0))</f>
        <v>0</v>
      </c>
    </row>
    <row r="74" spans="1:16" x14ac:dyDescent="0.2">
      <c r="A74" s="51">
        <f>IF(P74=0,0,IF(COUNTBLANK(P74)=1,0,COUNTA($P$14:P74)))</f>
        <v>0</v>
      </c>
      <c r="B74" s="24">
        <f>IF($C$4="Neattiecināmās izmaksas",IF('2a+c+n'!$Q74="N",'2a+c+n'!B74,0))</f>
        <v>0</v>
      </c>
      <c r="C74" s="24">
        <f>IF($C$4="Neattiecināmās izmaksas",IF('2a+c+n'!$Q74="N",'2a+c+n'!C74,0))</f>
        <v>0</v>
      </c>
      <c r="D74" s="24">
        <f>IF($C$4="Neattiecināmās izmaksas",IF('2a+c+n'!$Q74="N",'2a+c+n'!D74,0))</f>
        <v>0</v>
      </c>
      <c r="E74" s="46"/>
      <c r="F74" s="65"/>
      <c r="G74" s="115"/>
      <c r="H74" s="115">
        <f>IF($C$4="Neattiecināmās izmaksas",IF('2a+c+n'!$Q74="N",'2a+c+n'!H74,0))</f>
        <v>0</v>
      </c>
      <c r="I74" s="115"/>
      <c r="J74" s="115"/>
      <c r="K74" s="116">
        <f>IF($C$4="Neattiecināmās izmaksas",IF('2a+c+n'!$Q74="N",'2a+c+n'!K74,0))</f>
        <v>0</v>
      </c>
      <c r="L74" s="82">
        <f>IF($C$4="Neattiecināmās izmaksas",IF('2a+c+n'!$Q74="N",'2a+c+n'!L74,0))</f>
        <v>0</v>
      </c>
      <c r="M74" s="115">
        <f>IF($C$4="Neattiecināmās izmaksas",IF('2a+c+n'!$Q74="N",'2a+c+n'!M74,0))</f>
        <v>0</v>
      </c>
      <c r="N74" s="115">
        <f>IF($C$4="Neattiecināmās izmaksas",IF('2a+c+n'!$Q74="N",'2a+c+n'!N74,0))</f>
        <v>0</v>
      </c>
      <c r="O74" s="115">
        <f>IF($C$4="Neattiecināmās izmaksas",IF('2a+c+n'!$Q74="N",'2a+c+n'!O74,0))</f>
        <v>0</v>
      </c>
      <c r="P74" s="116">
        <f>IF($C$4="Neattiecināmās izmaksas",IF('2a+c+n'!$Q74="N",'2a+c+n'!P74,0))</f>
        <v>0</v>
      </c>
    </row>
    <row r="75" spans="1:16" ht="12" thickBot="1" x14ac:dyDescent="0.25">
      <c r="A75" s="51">
        <f>IF(P75=0,0,IF(COUNTBLANK(P75)=1,0,COUNTA($P$14:P75)))</f>
        <v>0</v>
      </c>
      <c r="B75" s="24">
        <f>IF($C$4="Neattiecināmās izmaksas",IF('2a+c+n'!$Q75="N",'2a+c+n'!B75,0))</f>
        <v>0</v>
      </c>
      <c r="C75" s="24">
        <f>IF($C$4="Neattiecināmās izmaksas",IF('2a+c+n'!$Q75="N",'2a+c+n'!C75,0))</f>
        <v>0</v>
      </c>
      <c r="D75" s="24">
        <f>IF($C$4="Neattiecināmās izmaksas",IF('2a+c+n'!$Q75="N",'2a+c+n'!D75,0))</f>
        <v>0</v>
      </c>
      <c r="E75" s="46"/>
      <c r="F75" s="65"/>
      <c r="G75" s="115"/>
      <c r="H75" s="115">
        <f>IF($C$4="Neattiecināmās izmaksas",IF('2a+c+n'!$Q75="N",'2a+c+n'!H75,0))</f>
        <v>0</v>
      </c>
      <c r="I75" s="115"/>
      <c r="J75" s="115"/>
      <c r="K75" s="116">
        <f>IF($C$4="Neattiecināmās izmaksas",IF('2a+c+n'!$Q75="N",'2a+c+n'!K75,0))</f>
        <v>0</v>
      </c>
      <c r="L75" s="82">
        <f>IF($C$4="Neattiecināmās izmaksas",IF('2a+c+n'!$Q75="N",'2a+c+n'!L75,0))</f>
        <v>0</v>
      </c>
      <c r="M75" s="115">
        <f>IF($C$4="Neattiecināmās izmaksas",IF('2a+c+n'!$Q75="N",'2a+c+n'!M75,0))</f>
        <v>0</v>
      </c>
      <c r="N75" s="115">
        <f>IF($C$4="Neattiecināmās izmaksas",IF('2a+c+n'!$Q75="N",'2a+c+n'!N75,0))</f>
        <v>0</v>
      </c>
      <c r="O75" s="115">
        <f>IF($C$4="Neattiecināmās izmaksas",IF('2a+c+n'!$Q75="N",'2a+c+n'!O75,0))</f>
        <v>0</v>
      </c>
      <c r="P75" s="116">
        <f>IF($C$4="Neattiecināmās izmaksas",IF('2a+c+n'!$Q75="N",'2a+c+n'!P75,0))</f>
        <v>0</v>
      </c>
    </row>
    <row r="76" spans="1:16" ht="12" customHeight="1" thickBot="1" x14ac:dyDescent="0.25">
      <c r="A76" s="207" t="s">
        <v>62</v>
      </c>
      <c r="B76" s="208"/>
      <c r="C76" s="208"/>
      <c r="D76" s="208"/>
      <c r="E76" s="208"/>
      <c r="F76" s="208"/>
      <c r="G76" s="208"/>
      <c r="H76" s="208"/>
      <c r="I76" s="208"/>
      <c r="J76" s="208"/>
      <c r="K76" s="209"/>
      <c r="L76" s="129">
        <f>SUM(L14:L75)</f>
        <v>0</v>
      </c>
      <c r="M76" s="130">
        <f>SUM(M14:M75)</f>
        <v>0</v>
      </c>
      <c r="N76" s="130">
        <f>SUM(N14:N75)</f>
        <v>0</v>
      </c>
      <c r="O76" s="130">
        <f>SUM(O14:O75)</f>
        <v>0</v>
      </c>
      <c r="P76" s="131">
        <f>SUM(P14:P75)</f>
        <v>0</v>
      </c>
    </row>
    <row r="77" spans="1:16" x14ac:dyDescent="0.2">
      <c r="A77" s="16"/>
      <c r="B77" s="16"/>
      <c r="C77" s="16"/>
      <c r="D77" s="16"/>
      <c r="E77" s="16"/>
      <c r="F77" s="16"/>
      <c r="G77" s="16"/>
      <c r="H77" s="16"/>
      <c r="I77" s="16"/>
      <c r="J77" s="16"/>
      <c r="K77" s="16"/>
      <c r="L77" s="16"/>
      <c r="M77" s="16"/>
      <c r="N77" s="16"/>
      <c r="O77" s="16"/>
      <c r="P77" s="16"/>
    </row>
    <row r="78" spans="1:16" x14ac:dyDescent="0.2">
      <c r="A78" s="16"/>
      <c r="B78" s="16"/>
      <c r="C78" s="16"/>
      <c r="D78" s="16"/>
      <c r="E78" s="16"/>
      <c r="F78" s="16"/>
      <c r="G78" s="16"/>
      <c r="H78" s="16"/>
      <c r="I78" s="16"/>
      <c r="J78" s="16"/>
      <c r="K78" s="16"/>
      <c r="L78" s="16"/>
      <c r="M78" s="16"/>
      <c r="N78" s="16"/>
      <c r="O78" s="16"/>
      <c r="P78" s="16"/>
    </row>
    <row r="79" spans="1:16" x14ac:dyDescent="0.2">
      <c r="A79" s="1" t="s">
        <v>14</v>
      </c>
      <c r="B79" s="16"/>
      <c r="C79" s="210">
        <f>'Kops n'!C28:H28</f>
        <v>0</v>
      </c>
      <c r="D79" s="210"/>
      <c r="E79" s="210"/>
      <c r="F79" s="210"/>
      <c r="G79" s="210"/>
      <c r="H79" s="210"/>
      <c r="I79" s="16"/>
      <c r="J79" s="16"/>
      <c r="K79" s="16"/>
      <c r="L79" s="16"/>
      <c r="M79" s="16"/>
      <c r="N79" s="16"/>
      <c r="O79" s="16"/>
      <c r="P79" s="16"/>
    </row>
    <row r="80" spans="1:16" x14ac:dyDescent="0.2">
      <c r="A80" s="16"/>
      <c r="B80" s="16"/>
      <c r="C80" s="136" t="s">
        <v>15</v>
      </c>
      <c r="D80" s="136"/>
      <c r="E80" s="136"/>
      <c r="F80" s="136"/>
      <c r="G80" s="136"/>
      <c r="H80" s="136"/>
      <c r="I80" s="16"/>
      <c r="J80" s="16"/>
      <c r="K80" s="16"/>
      <c r="L80" s="16"/>
      <c r="M80" s="16"/>
      <c r="N80" s="16"/>
      <c r="O80" s="16"/>
      <c r="P80" s="16"/>
    </row>
    <row r="81" spans="1:16" x14ac:dyDescent="0.2">
      <c r="A81" s="16"/>
      <c r="B81" s="16"/>
      <c r="C81" s="16"/>
      <c r="D81" s="16"/>
      <c r="E81" s="16"/>
      <c r="F81" s="16"/>
      <c r="G81" s="16"/>
      <c r="H81" s="16"/>
      <c r="I81" s="16"/>
      <c r="J81" s="16"/>
      <c r="K81" s="16"/>
      <c r="L81" s="16"/>
      <c r="M81" s="16"/>
      <c r="N81" s="16"/>
      <c r="O81" s="16"/>
      <c r="P81" s="16"/>
    </row>
    <row r="82" spans="1:16" x14ac:dyDescent="0.2">
      <c r="A82" s="155" t="str">
        <f>'Kops n'!A31:D31</f>
        <v>Tāme sastādīta 202_. gada _.________</v>
      </c>
      <c r="B82" s="156"/>
      <c r="C82" s="156"/>
      <c r="D82" s="156"/>
      <c r="E82" s="16"/>
      <c r="F82" s="16"/>
      <c r="G82" s="16"/>
      <c r="H82" s="16"/>
      <c r="I82" s="16"/>
      <c r="J82" s="16"/>
      <c r="K82" s="16"/>
      <c r="L82" s="16"/>
      <c r="M82" s="16"/>
      <c r="N82" s="16"/>
      <c r="O82" s="16"/>
      <c r="P82" s="16"/>
    </row>
    <row r="83" spans="1:16" x14ac:dyDescent="0.2">
      <c r="A83" s="16"/>
      <c r="B83" s="16"/>
      <c r="C83" s="16"/>
      <c r="D83" s="16"/>
      <c r="E83" s="16"/>
      <c r="F83" s="16"/>
      <c r="G83" s="16"/>
      <c r="H83" s="16"/>
      <c r="I83" s="16"/>
      <c r="J83" s="16"/>
      <c r="K83" s="16"/>
      <c r="L83" s="16"/>
      <c r="M83" s="16"/>
      <c r="N83" s="16"/>
      <c r="O83" s="16"/>
      <c r="P83" s="16"/>
    </row>
    <row r="84" spans="1:16" x14ac:dyDescent="0.2">
      <c r="A84" s="1" t="s">
        <v>41</v>
      </c>
      <c r="B84" s="16"/>
      <c r="C84" s="210">
        <f>'Kops n'!C33:H33</f>
        <v>0</v>
      </c>
      <c r="D84" s="210"/>
      <c r="E84" s="210"/>
      <c r="F84" s="210"/>
      <c r="G84" s="210"/>
      <c r="H84" s="210"/>
      <c r="I84" s="16"/>
      <c r="J84" s="16"/>
      <c r="K84" s="16"/>
      <c r="L84" s="16"/>
      <c r="M84" s="16"/>
      <c r="N84" s="16"/>
      <c r="O84" s="16"/>
      <c r="P84" s="16"/>
    </row>
    <row r="85" spans="1:16" x14ac:dyDescent="0.2">
      <c r="A85" s="16"/>
      <c r="B85" s="16"/>
      <c r="C85" s="136" t="s">
        <v>15</v>
      </c>
      <c r="D85" s="136"/>
      <c r="E85" s="136"/>
      <c r="F85" s="136"/>
      <c r="G85" s="136"/>
      <c r="H85" s="136"/>
      <c r="I85" s="16"/>
      <c r="J85" s="16"/>
      <c r="K85" s="16"/>
      <c r="L85" s="16"/>
      <c r="M85" s="16"/>
      <c r="N85" s="16"/>
      <c r="O85" s="16"/>
      <c r="P85" s="16"/>
    </row>
    <row r="86" spans="1:16" x14ac:dyDescent="0.2">
      <c r="A86" s="16"/>
      <c r="B86" s="16"/>
      <c r="C86" s="16"/>
      <c r="D86" s="16"/>
      <c r="E86" s="16"/>
      <c r="F86" s="16"/>
      <c r="G86" s="16"/>
      <c r="H86" s="16"/>
      <c r="I86" s="16"/>
      <c r="J86" s="16"/>
      <c r="K86" s="16"/>
      <c r="L86" s="16"/>
      <c r="M86" s="16"/>
      <c r="N86" s="16"/>
      <c r="O86" s="16"/>
      <c r="P86" s="16"/>
    </row>
    <row r="87" spans="1:16" x14ac:dyDescent="0.2">
      <c r="A87" s="78" t="s">
        <v>16</v>
      </c>
      <c r="B87" s="42"/>
      <c r="C87" s="83">
        <f>'Kops n'!C36</f>
        <v>0</v>
      </c>
      <c r="D87" s="42"/>
      <c r="E87" s="16"/>
      <c r="F87" s="16"/>
      <c r="G87" s="16"/>
      <c r="H87" s="16"/>
      <c r="I87" s="16"/>
      <c r="J87" s="16"/>
      <c r="K87" s="16"/>
      <c r="L87" s="16"/>
      <c r="M87" s="16"/>
      <c r="N87" s="16"/>
      <c r="O87" s="16"/>
      <c r="P87" s="16"/>
    </row>
    <row r="88" spans="1:16" x14ac:dyDescent="0.2">
      <c r="A88" s="16"/>
      <c r="B88" s="16"/>
      <c r="C88" s="16"/>
      <c r="D88" s="16"/>
      <c r="E88" s="16"/>
      <c r="F88" s="16"/>
      <c r="G88" s="16"/>
      <c r="H88" s="16"/>
      <c r="I88" s="16"/>
      <c r="J88" s="16"/>
      <c r="K88" s="16"/>
      <c r="L88" s="16"/>
      <c r="M88" s="16"/>
      <c r="N88" s="16"/>
      <c r="O88" s="16"/>
      <c r="P88" s="16"/>
    </row>
  </sheetData>
  <mergeCells count="23">
    <mergeCell ref="C2:I2"/>
    <mergeCell ref="C3:I3"/>
    <mergeCell ref="C4:I4"/>
    <mergeCell ref="D5:L5"/>
    <mergeCell ref="D6:L6"/>
    <mergeCell ref="D8:L8"/>
    <mergeCell ref="A9:F9"/>
    <mergeCell ref="J9:M9"/>
    <mergeCell ref="N9:O9"/>
    <mergeCell ref="D7:L7"/>
    <mergeCell ref="C85:H85"/>
    <mergeCell ref="L12:P12"/>
    <mergeCell ref="A76:K76"/>
    <mergeCell ref="C79:H79"/>
    <mergeCell ref="C80:H80"/>
    <mergeCell ref="A82:D82"/>
    <mergeCell ref="C84:H84"/>
    <mergeCell ref="A12:A13"/>
    <mergeCell ref="B12:B13"/>
    <mergeCell ref="C12:C13"/>
    <mergeCell ref="D12:D13"/>
    <mergeCell ref="E12:E13"/>
    <mergeCell ref="F12:K12"/>
  </mergeCells>
  <conditionalFormatting sqref="A76:K76">
    <cfRule type="containsText" dxfId="54" priority="4" operator="containsText" text="Tiešās izmaksas kopā, t. sk. darba devēja sociālais nodoklis __.__% ">
      <formula>NOT(ISERROR(SEARCH("Tiešās izmaksas kopā, t. sk. darba devēja sociālais nodoklis __.__% ",A76)))</formula>
    </cfRule>
  </conditionalFormatting>
  <conditionalFormatting sqref="A14:P75">
    <cfRule type="cellIs" dxfId="53" priority="2" operator="equal">
      <formula>0</formula>
    </cfRule>
  </conditionalFormatting>
  <conditionalFormatting sqref="C2:I2 D5:L8 N9:O9 L76:P76 C79:H79 C84:H84 C87">
    <cfRule type="cellIs" dxfId="52"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1CEE-27C6-4B33-954D-B8F48F0243F6}">
  <sheetPr codeName="Sheet13">
    <tabColor rgb="FFFFFF00"/>
  </sheetPr>
  <dimension ref="A1:Q51"/>
  <sheetViews>
    <sheetView tabSelected="1" topLeftCell="A23" workbookViewId="0">
      <selection activeCell="J32" sqref="J32"/>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3</v>
      </c>
      <c r="E1" s="22"/>
      <c r="F1" s="22"/>
      <c r="G1" s="22"/>
      <c r="H1" s="22"/>
      <c r="I1" s="22"/>
      <c r="J1" s="22"/>
      <c r="N1" s="26"/>
      <c r="O1" s="27"/>
      <c r="P1" s="28"/>
    </row>
    <row r="2" spans="1:17" x14ac:dyDescent="0.2">
      <c r="A2" s="29"/>
      <c r="B2" s="29"/>
      <c r="C2" s="222" t="s">
        <v>405</v>
      </c>
      <c r="D2" s="222"/>
      <c r="E2" s="222"/>
      <c r="F2" s="222"/>
      <c r="G2" s="222"/>
      <c r="H2" s="222"/>
      <c r="I2" s="222"/>
      <c r="J2" s="29"/>
    </row>
    <row r="3" spans="1:17" x14ac:dyDescent="0.2">
      <c r="A3" s="30"/>
      <c r="B3" s="30"/>
      <c r="C3" s="185" t="s">
        <v>21</v>
      </c>
      <c r="D3" s="185"/>
      <c r="E3" s="185"/>
      <c r="F3" s="185"/>
      <c r="G3" s="185"/>
      <c r="H3" s="185"/>
      <c r="I3" s="185"/>
      <c r="J3" s="30"/>
    </row>
    <row r="4" spans="1:17" x14ac:dyDescent="0.2">
      <c r="A4" s="30"/>
      <c r="B4" s="30"/>
      <c r="C4" s="223" t="s">
        <v>63</v>
      </c>
      <c r="D4" s="223"/>
      <c r="E4" s="223"/>
      <c r="F4" s="223"/>
      <c r="G4" s="223"/>
      <c r="H4" s="223"/>
      <c r="I4" s="223"/>
      <c r="J4" s="30"/>
    </row>
    <row r="5" spans="1:17"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7"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7"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7" x14ac:dyDescent="0.2">
      <c r="A8" s="22"/>
      <c r="B8" s="22"/>
      <c r="C8" s="4" t="s">
        <v>24</v>
      </c>
      <c r="D8" s="218" t="str">
        <f>'Kops a+c+n'!D9</f>
        <v>Iepirkums Nr. AS OŪS 2023/13_E</v>
      </c>
      <c r="E8" s="218"/>
      <c r="F8" s="218"/>
      <c r="G8" s="218"/>
      <c r="H8" s="218"/>
      <c r="I8" s="218"/>
      <c r="J8" s="218"/>
      <c r="K8" s="218"/>
      <c r="L8" s="218"/>
      <c r="M8" s="16"/>
      <c r="N8" s="16"/>
      <c r="O8" s="16"/>
      <c r="P8" s="16"/>
    </row>
    <row r="9" spans="1:17" ht="11.25" customHeight="1" x14ac:dyDescent="0.2">
      <c r="A9" s="219" t="s">
        <v>406</v>
      </c>
      <c r="B9" s="219"/>
      <c r="C9" s="219"/>
      <c r="D9" s="219"/>
      <c r="E9" s="219"/>
      <c r="F9" s="219"/>
      <c r="G9" s="31"/>
      <c r="H9" s="31"/>
      <c r="I9" s="31"/>
      <c r="J9" s="220" t="s">
        <v>45</v>
      </c>
      <c r="K9" s="220"/>
      <c r="L9" s="220"/>
      <c r="M9" s="220"/>
      <c r="N9" s="221">
        <f>P39</f>
        <v>0</v>
      </c>
      <c r="O9" s="221"/>
      <c r="P9" s="31"/>
      <c r="Q9" s="87" t="str">
        <f>""</f>
        <v/>
      </c>
    </row>
    <row r="10" spans="1:17" ht="15" customHeight="1" x14ac:dyDescent="0.2">
      <c r="A10" s="32"/>
      <c r="B10" s="33"/>
      <c r="C10" s="4"/>
      <c r="D10" s="22"/>
      <c r="E10" s="22"/>
      <c r="F10" s="22"/>
      <c r="G10" s="22"/>
      <c r="H10" s="22"/>
      <c r="I10" s="22"/>
      <c r="J10" s="22"/>
      <c r="K10" s="22"/>
      <c r="L10" s="84"/>
      <c r="M10" s="84"/>
      <c r="N10" s="84"/>
      <c r="O10" s="84"/>
      <c r="P10" s="27" t="str">
        <f>'Kopt a+c+n'!A36</f>
        <v>Tāme sastādīta 202_. gada _.________</v>
      </c>
      <c r="Q10" s="87" t="s">
        <v>46</v>
      </c>
    </row>
    <row r="11" spans="1:17" ht="12" thickBot="1" x14ac:dyDescent="0.25">
      <c r="A11" s="32"/>
      <c r="B11" s="33"/>
      <c r="C11" s="4"/>
      <c r="D11" s="22"/>
      <c r="E11" s="22"/>
      <c r="F11" s="22"/>
      <c r="G11" s="22"/>
      <c r="H11" s="22"/>
      <c r="I11" s="22"/>
      <c r="J11" s="22"/>
      <c r="K11" s="22"/>
      <c r="L11" s="34"/>
      <c r="M11" s="34"/>
      <c r="N11" s="35"/>
      <c r="O11" s="26"/>
      <c r="P11" s="22"/>
      <c r="Q11" s="87" t="s">
        <v>47</v>
      </c>
    </row>
    <row r="12" spans="1:17" ht="12" thickBot="1" x14ac:dyDescent="0.25">
      <c r="A12" s="191" t="s">
        <v>27</v>
      </c>
      <c r="B12" s="211" t="s">
        <v>48</v>
      </c>
      <c r="C12" s="205" t="s">
        <v>49</v>
      </c>
      <c r="D12" s="214" t="s">
        <v>50</v>
      </c>
      <c r="E12" s="216" t="s">
        <v>51</v>
      </c>
      <c r="F12" s="204" t="s">
        <v>52</v>
      </c>
      <c r="G12" s="205"/>
      <c r="H12" s="205"/>
      <c r="I12" s="205"/>
      <c r="J12" s="205"/>
      <c r="K12" s="206"/>
      <c r="L12" s="204" t="s">
        <v>53</v>
      </c>
      <c r="M12" s="205"/>
      <c r="N12" s="205"/>
      <c r="O12" s="205"/>
      <c r="P12" s="206"/>
      <c r="Q12" s="87" t="s">
        <v>54</v>
      </c>
    </row>
    <row r="13" spans="1:17" ht="126.75" customHeight="1" thickBot="1" x14ac:dyDescent="0.25">
      <c r="A13" s="192"/>
      <c r="B13" s="212"/>
      <c r="C13" s="213"/>
      <c r="D13" s="215"/>
      <c r="E13" s="217"/>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v>1</v>
      </c>
      <c r="B14" s="23"/>
      <c r="C14" s="70" t="s">
        <v>407</v>
      </c>
      <c r="D14" s="23" t="s">
        <v>398</v>
      </c>
      <c r="E14" s="45">
        <v>1</v>
      </c>
      <c r="F14" s="71"/>
      <c r="G14" s="107"/>
      <c r="H14" s="107">
        <f>F14*G14</f>
        <v>0</v>
      </c>
      <c r="I14" s="107"/>
      <c r="J14" s="107"/>
      <c r="K14" s="111">
        <f>SUM(H14:J14)</f>
        <v>0</v>
      </c>
      <c r="L14" s="71">
        <f>E14*F14</f>
        <v>0</v>
      </c>
      <c r="M14" s="107">
        <f>H14*E14</f>
        <v>0</v>
      </c>
      <c r="N14" s="107">
        <f>I14*E14</f>
        <v>0</v>
      </c>
      <c r="O14" s="107">
        <f>J14*E14</f>
        <v>0</v>
      </c>
      <c r="P14" s="108">
        <f>SUM(M14:O14)</f>
        <v>0</v>
      </c>
      <c r="Q14" s="57" t="s">
        <v>47</v>
      </c>
    </row>
    <row r="15" spans="1:17" x14ac:dyDescent="0.2">
      <c r="A15" s="36">
        <v>2</v>
      </c>
      <c r="B15" s="72"/>
      <c r="C15" s="40" t="s">
        <v>408</v>
      </c>
      <c r="D15" s="24" t="s">
        <v>398</v>
      </c>
      <c r="E15" s="46">
        <v>1</v>
      </c>
      <c r="F15" s="41"/>
      <c r="G15" s="109"/>
      <c r="H15" s="109">
        <f>F15*G15</f>
        <v>0</v>
      </c>
      <c r="I15" s="109"/>
      <c r="J15" s="109"/>
      <c r="K15" s="112">
        <f t="shared" ref="K15:K38" si="0">SUM(H15:J15)</f>
        <v>0</v>
      </c>
      <c r="L15" s="41">
        <f t="shared" ref="L15:L38" si="1">E15*F15</f>
        <v>0</v>
      </c>
      <c r="M15" s="109">
        <f t="shared" ref="M15:M38" si="2">H15*E15</f>
        <v>0</v>
      </c>
      <c r="N15" s="109">
        <f t="shared" ref="N15:N38" si="3">I15*E15</f>
        <v>0</v>
      </c>
      <c r="O15" s="109">
        <f t="shared" ref="O15:O38" si="4">J15*E15</f>
        <v>0</v>
      </c>
      <c r="P15" s="110">
        <f t="shared" ref="P15:P38" si="5">SUM(M15:O15)</f>
        <v>0</v>
      </c>
      <c r="Q15" s="61" t="s">
        <v>47</v>
      </c>
    </row>
    <row r="16" spans="1:17" x14ac:dyDescent="0.2">
      <c r="A16" s="36">
        <v>3</v>
      </c>
      <c r="B16" s="72"/>
      <c r="C16" s="40" t="s">
        <v>409</v>
      </c>
      <c r="D16" s="24" t="s">
        <v>398</v>
      </c>
      <c r="E16" s="46">
        <v>1</v>
      </c>
      <c r="F16" s="41"/>
      <c r="G16" s="109"/>
      <c r="H16" s="109">
        <f t="shared" ref="H16:H38" si="6">F16*G16</f>
        <v>0</v>
      </c>
      <c r="I16" s="109"/>
      <c r="J16" s="109"/>
      <c r="K16" s="112">
        <f t="shared" si="0"/>
        <v>0</v>
      </c>
      <c r="L16" s="41">
        <f t="shared" si="1"/>
        <v>0</v>
      </c>
      <c r="M16" s="109">
        <f t="shared" si="2"/>
        <v>0</v>
      </c>
      <c r="N16" s="109">
        <f t="shared" si="3"/>
        <v>0</v>
      </c>
      <c r="O16" s="109">
        <f t="shared" si="4"/>
        <v>0</v>
      </c>
      <c r="P16" s="110">
        <f t="shared" si="5"/>
        <v>0</v>
      </c>
      <c r="Q16" s="61" t="s">
        <v>47</v>
      </c>
    </row>
    <row r="17" spans="1:17" ht="33.75" x14ac:dyDescent="0.2">
      <c r="A17" s="36">
        <v>4</v>
      </c>
      <c r="B17" s="72"/>
      <c r="C17" s="40" t="s">
        <v>410</v>
      </c>
      <c r="D17" s="24" t="s">
        <v>329</v>
      </c>
      <c r="E17" s="46">
        <v>50</v>
      </c>
      <c r="F17" s="41"/>
      <c r="G17" s="109"/>
      <c r="H17" s="109">
        <f t="shared" si="6"/>
        <v>0</v>
      </c>
      <c r="I17" s="109"/>
      <c r="J17" s="109"/>
      <c r="K17" s="112">
        <f t="shared" si="0"/>
        <v>0</v>
      </c>
      <c r="L17" s="41">
        <f t="shared" si="1"/>
        <v>0</v>
      </c>
      <c r="M17" s="109">
        <f t="shared" si="2"/>
        <v>0</v>
      </c>
      <c r="N17" s="109">
        <f t="shared" si="3"/>
        <v>0</v>
      </c>
      <c r="O17" s="109">
        <f t="shared" si="4"/>
        <v>0</v>
      </c>
      <c r="P17" s="110">
        <f t="shared" si="5"/>
        <v>0</v>
      </c>
      <c r="Q17" s="61" t="s">
        <v>47</v>
      </c>
    </row>
    <row r="18" spans="1:17" ht="22.5" x14ac:dyDescent="0.2">
      <c r="A18" s="36">
        <v>5</v>
      </c>
      <c r="B18" s="72"/>
      <c r="C18" s="40" t="s">
        <v>411</v>
      </c>
      <c r="D18" s="24" t="s">
        <v>398</v>
      </c>
      <c r="E18" s="46">
        <v>2</v>
      </c>
      <c r="F18" s="41"/>
      <c r="G18" s="109"/>
      <c r="H18" s="109">
        <f t="shared" si="6"/>
        <v>0</v>
      </c>
      <c r="I18" s="109"/>
      <c r="J18" s="109"/>
      <c r="K18" s="112">
        <f t="shared" si="0"/>
        <v>0</v>
      </c>
      <c r="L18" s="41">
        <f t="shared" si="1"/>
        <v>0</v>
      </c>
      <c r="M18" s="109">
        <f t="shared" si="2"/>
        <v>0</v>
      </c>
      <c r="N18" s="109">
        <f t="shared" si="3"/>
        <v>0</v>
      </c>
      <c r="O18" s="109">
        <f t="shared" si="4"/>
        <v>0</v>
      </c>
      <c r="P18" s="110">
        <f t="shared" si="5"/>
        <v>0</v>
      </c>
      <c r="Q18" s="61" t="s">
        <v>47</v>
      </c>
    </row>
    <row r="19" spans="1:17" ht="22.5" x14ac:dyDescent="0.2">
      <c r="A19" s="36">
        <v>6</v>
      </c>
      <c r="B19" s="72"/>
      <c r="C19" s="40" t="s">
        <v>412</v>
      </c>
      <c r="D19" s="24" t="s">
        <v>329</v>
      </c>
      <c r="E19" s="46">
        <v>7</v>
      </c>
      <c r="F19" s="41"/>
      <c r="G19" s="109"/>
      <c r="H19" s="109">
        <f t="shared" si="6"/>
        <v>0</v>
      </c>
      <c r="I19" s="109"/>
      <c r="J19" s="109"/>
      <c r="K19" s="112">
        <f t="shared" si="0"/>
        <v>0</v>
      </c>
      <c r="L19" s="41">
        <f t="shared" si="1"/>
        <v>0</v>
      </c>
      <c r="M19" s="109">
        <f t="shared" si="2"/>
        <v>0</v>
      </c>
      <c r="N19" s="109">
        <f t="shared" si="3"/>
        <v>0</v>
      </c>
      <c r="O19" s="109">
        <f t="shared" si="4"/>
        <v>0</v>
      </c>
      <c r="P19" s="110">
        <f t="shared" si="5"/>
        <v>0</v>
      </c>
      <c r="Q19" s="61" t="s">
        <v>47</v>
      </c>
    </row>
    <row r="20" spans="1:17" ht="33.75" x14ac:dyDescent="0.2">
      <c r="A20" s="36">
        <v>7</v>
      </c>
      <c r="B20" s="72"/>
      <c r="C20" s="40" t="s">
        <v>413</v>
      </c>
      <c r="D20" s="24" t="s">
        <v>398</v>
      </c>
      <c r="E20" s="46">
        <v>2</v>
      </c>
      <c r="F20" s="41"/>
      <c r="G20" s="109"/>
      <c r="H20" s="109">
        <f t="shared" si="6"/>
        <v>0</v>
      </c>
      <c r="I20" s="109"/>
      <c r="J20" s="109"/>
      <c r="K20" s="112">
        <f t="shared" si="0"/>
        <v>0</v>
      </c>
      <c r="L20" s="41">
        <f t="shared" si="1"/>
        <v>0</v>
      </c>
      <c r="M20" s="109">
        <f t="shared" si="2"/>
        <v>0</v>
      </c>
      <c r="N20" s="109">
        <f t="shared" si="3"/>
        <v>0</v>
      </c>
      <c r="O20" s="109">
        <f t="shared" si="4"/>
        <v>0</v>
      </c>
      <c r="P20" s="110">
        <f t="shared" si="5"/>
        <v>0</v>
      </c>
      <c r="Q20" s="61" t="s">
        <v>47</v>
      </c>
    </row>
    <row r="21" spans="1:17" ht="22.5" x14ac:dyDescent="0.2">
      <c r="A21" s="36">
        <v>8</v>
      </c>
      <c r="B21" s="72"/>
      <c r="C21" s="40" t="s">
        <v>414</v>
      </c>
      <c r="D21" s="24" t="s">
        <v>398</v>
      </c>
      <c r="E21" s="46">
        <v>1</v>
      </c>
      <c r="F21" s="41"/>
      <c r="G21" s="109"/>
      <c r="H21" s="109">
        <f t="shared" si="6"/>
        <v>0</v>
      </c>
      <c r="I21" s="109"/>
      <c r="J21" s="109"/>
      <c r="K21" s="112">
        <f t="shared" si="0"/>
        <v>0</v>
      </c>
      <c r="L21" s="41">
        <f t="shared" si="1"/>
        <v>0</v>
      </c>
      <c r="M21" s="109">
        <f t="shared" si="2"/>
        <v>0</v>
      </c>
      <c r="N21" s="109">
        <f t="shared" si="3"/>
        <v>0</v>
      </c>
      <c r="O21" s="109">
        <f t="shared" si="4"/>
        <v>0</v>
      </c>
      <c r="P21" s="110">
        <f t="shared" si="5"/>
        <v>0</v>
      </c>
      <c r="Q21" s="61" t="s">
        <v>47</v>
      </c>
    </row>
    <row r="22" spans="1:17" ht="22.5" x14ac:dyDescent="0.2">
      <c r="A22" s="36">
        <v>9</v>
      </c>
      <c r="B22" s="72"/>
      <c r="C22" s="40" t="s">
        <v>415</v>
      </c>
      <c r="D22" s="24" t="s">
        <v>398</v>
      </c>
      <c r="E22" s="46">
        <v>35</v>
      </c>
      <c r="F22" s="41"/>
      <c r="G22" s="109"/>
      <c r="H22" s="109">
        <f t="shared" si="6"/>
        <v>0</v>
      </c>
      <c r="I22" s="109"/>
      <c r="J22" s="109"/>
      <c r="K22" s="112">
        <f t="shared" si="0"/>
        <v>0</v>
      </c>
      <c r="L22" s="41">
        <f t="shared" si="1"/>
        <v>0</v>
      </c>
      <c r="M22" s="109">
        <f t="shared" si="2"/>
        <v>0</v>
      </c>
      <c r="N22" s="109">
        <f t="shared" si="3"/>
        <v>0</v>
      </c>
      <c r="O22" s="109">
        <f t="shared" si="4"/>
        <v>0</v>
      </c>
      <c r="P22" s="110">
        <f t="shared" si="5"/>
        <v>0</v>
      </c>
      <c r="Q22" s="61" t="s">
        <v>47</v>
      </c>
    </row>
    <row r="23" spans="1:17" ht="22.5" x14ac:dyDescent="0.2">
      <c r="A23" s="36">
        <v>10</v>
      </c>
      <c r="B23" s="72"/>
      <c r="C23" s="40" t="s">
        <v>416</v>
      </c>
      <c r="D23" s="24" t="s">
        <v>398</v>
      </c>
      <c r="E23" s="46">
        <v>20</v>
      </c>
      <c r="F23" s="41"/>
      <c r="G23" s="109"/>
      <c r="H23" s="109">
        <f t="shared" si="6"/>
        <v>0</v>
      </c>
      <c r="I23" s="109"/>
      <c r="J23" s="109"/>
      <c r="K23" s="112">
        <f t="shared" si="0"/>
        <v>0</v>
      </c>
      <c r="L23" s="41">
        <f t="shared" si="1"/>
        <v>0</v>
      </c>
      <c r="M23" s="109">
        <f t="shared" si="2"/>
        <v>0</v>
      </c>
      <c r="N23" s="109">
        <f t="shared" si="3"/>
        <v>0</v>
      </c>
      <c r="O23" s="109">
        <f t="shared" si="4"/>
        <v>0</v>
      </c>
      <c r="P23" s="110">
        <f t="shared" si="5"/>
        <v>0</v>
      </c>
      <c r="Q23" s="61" t="s">
        <v>47</v>
      </c>
    </row>
    <row r="24" spans="1:17" ht="22.5" x14ac:dyDescent="0.2">
      <c r="A24" s="36">
        <v>11</v>
      </c>
      <c r="B24" s="72"/>
      <c r="C24" s="40" t="s">
        <v>417</v>
      </c>
      <c r="D24" s="24" t="s">
        <v>398</v>
      </c>
      <c r="E24" s="46">
        <v>24</v>
      </c>
      <c r="F24" s="41"/>
      <c r="G24" s="109"/>
      <c r="H24" s="109">
        <f t="shared" si="6"/>
        <v>0</v>
      </c>
      <c r="I24" s="109"/>
      <c r="J24" s="109"/>
      <c r="K24" s="112">
        <f t="shared" si="0"/>
        <v>0</v>
      </c>
      <c r="L24" s="41">
        <f t="shared" si="1"/>
        <v>0</v>
      </c>
      <c r="M24" s="109">
        <f t="shared" si="2"/>
        <v>0</v>
      </c>
      <c r="N24" s="109">
        <f t="shared" si="3"/>
        <v>0</v>
      </c>
      <c r="O24" s="109">
        <f t="shared" si="4"/>
        <v>0</v>
      </c>
      <c r="P24" s="110">
        <f t="shared" si="5"/>
        <v>0</v>
      </c>
      <c r="Q24" s="61" t="s">
        <v>47</v>
      </c>
    </row>
    <row r="25" spans="1:17" ht="22.5" x14ac:dyDescent="0.2">
      <c r="A25" s="36">
        <v>12</v>
      </c>
      <c r="B25" s="72"/>
      <c r="C25" s="40" t="s">
        <v>418</v>
      </c>
      <c r="D25" s="24" t="s">
        <v>398</v>
      </c>
      <c r="E25" s="46">
        <v>8</v>
      </c>
      <c r="F25" s="41"/>
      <c r="G25" s="109"/>
      <c r="H25" s="109">
        <f t="shared" si="6"/>
        <v>0</v>
      </c>
      <c r="I25" s="109"/>
      <c r="J25" s="109"/>
      <c r="K25" s="112">
        <f t="shared" si="0"/>
        <v>0</v>
      </c>
      <c r="L25" s="41">
        <f t="shared" si="1"/>
        <v>0</v>
      </c>
      <c r="M25" s="109">
        <f t="shared" si="2"/>
        <v>0</v>
      </c>
      <c r="N25" s="109">
        <f t="shared" si="3"/>
        <v>0</v>
      </c>
      <c r="O25" s="109">
        <f t="shared" si="4"/>
        <v>0</v>
      </c>
      <c r="P25" s="110">
        <f t="shared" si="5"/>
        <v>0</v>
      </c>
      <c r="Q25" s="61" t="s">
        <v>47</v>
      </c>
    </row>
    <row r="26" spans="1:17" ht="22.5" x14ac:dyDescent="0.2">
      <c r="A26" s="36">
        <v>13</v>
      </c>
      <c r="B26" s="72"/>
      <c r="C26" s="40" t="s">
        <v>419</v>
      </c>
      <c r="D26" s="24" t="s">
        <v>398</v>
      </c>
      <c r="E26" s="46">
        <v>8</v>
      </c>
      <c r="F26" s="41"/>
      <c r="G26" s="109"/>
      <c r="H26" s="109">
        <f t="shared" si="6"/>
        <v>0</v>
      </c>
      <c r="I26" s="109"/>
      <c r="J26" s="109"/>
      <c r="K26" s="112">
        <f t="shared" si="0"/>
        <v>0</v>
      </c>
      <c r="L26" s="41">
        <f t="shared" si="1"/>
        <v>0</v>
      </c>
      <c r="M26" s="109">
        <f t="shared" si="2"/>
        <v>0</v>
      </c>
      <c r="N26" s="109">
        <f t="shared" si="3"/>
        <v>0</v>
      </c>
      <c r="O26" s="109">
        <f t="shared" si="4"/>
        <v>0</v>
      </c>
      <c r="P26" s="110">
        <f t="shared" si="5"/>
        <v>0</v>
      </c>
      <c r="Q26" s="61" t="s">
        <v>47</v>
      </c>
    </row>
    <row r="27" spans="1:17" ht="22.5" x14ac:dyDescent="0.2">
      <c r="A27" s="36">
        <v>14</v>
      </c>
      <c r="B27" s="72"/>
      <c r="C27" s="40" t="s">
        <v>420</v>
      </c>
      <c r="D27" s="24" t="s">
        <v>398</v>
      </c>
      <c r="E27" s="46">
        <v>2</v>
      </c>
      <c r="F27" s="41"/>
      <c r="G27" s="109"/>
      <c r="H27" s="109">
        <f t="shared" si="6"/>
        <v>0</v>
      </c>
      <c r="I27" s="109"/>
      <c r="J27" s="109"/>
      <c r="K27" s="112">
        <f t="shared" si="0"/>
        <v>0</v>
      </c>
      <c r="L27" s="41">
        <f t="shared" si="1"/>
        <v>0</v>
      </c>
      <c r="M27" s="109">
        <f t="shared" si="2"/>
        <v>0</v>
      </c>
      <c r="N27" s="109">
        <f t="shared" si="3"/>
        <v>0</v>
      </c>
      <c r="O27" s="109">
        <f t="shared" si="4"/>
        <v>0</v>
      </c>
      <c r="P27" s="110">
        <f t="shared" si="5"/>
        <v>0</v>
      </c>
      <c r="Q27" s="61" t="s">
        <v>47</v>
      </c>
    </row>
    <row r="28" spans="1:17" ht="22.5" x14ac:dyDescent="0.2">
      <c r="A28" s="36">
        <v>15</v>
      </c>
      <c r="B28" s="72"/>
      <c r="C28" s="40" t="s">
        <v>421</v>
      </c>
      <c r="D28" s="24" t="s">
        <v>329</v>
      </c>
      <c r="E28" s="46">
        <v>22</v>
      </c>
      <c r="F28" s="41"/>
      <c r="G28" s="109"/>
      <c r="H28" s="109">
        <f t="shared" si="6"/>
        <v>0</v>
      </c>
      <c r="I28" s="109"/>
      <c r="J28" s="109"/>
      <c r="K28" s="112">
        <f t="shared" si="0"/>
        <v>0</v>
      </c>
      <c r="L28" s="41">
        <f t="shared" si="1"/>
        <v>0</v>
      </c>
      <c r="M28" s="109">
        <f t="shared" si="2"/>
        <v>0</v>
      </c>
      <c r="N28" s="109">
        <f t="shared" si="3"/>
        <v>0</v>
      </c>
      <c r="O28" s="109">
        <f t="shared" si="4"/>
        <v>0</v>
      </c>
      <c r="P28" s="110">
        <f t="shared" si="5"/>
        <v>0</v>
      </c>
      <c r="Q28" s="61" t="s">
        <v>47</v>
      </c>
    </row>
    <row r="29" spans="1:17" x14ac:dyDescent="0.2">
      <c r="A29" s="36">
        <v>16</v>
      </c>
      <c r="B29" s="72"/>
      <c r="C29" s="40" t="s">
        <v>422</v>
      </c>
      <c r="D29" s="24" t="s">
        <v>398</v>
      </c>
      <c r="E29" s="46">
        <v>1</v>
      </c>
      <c r="F29" s="41"/>
      <c r="G29" s="109"/>
      <c r="H29" s="109">
        <f t="shared" si="6"/>
        <v>0</v>
      </c>
      <c r="I29" s="109"/>
      <c r="J29" s="109"/>
      <c r="K29" s="112">
        <f t="shared" si="0"/>
        <v>0</v>
      </c>
      <c r="L29" s="41">
        <f t="shared" si="1"/>
        <v>0</v>
      </c>
      <c r="M29" s="109">
        <f t="shared" si="2"/>
        <v>0</v>
      </c>
      <c r="N29" s="109">
        <f t="shared" si="3"/>
        <v>0</v>
      </c>
      <c r="O29" s="109">
        <f t="shared" si="4"/>
        <v>0</v>
      </c>
      <c r="P29" s="110">
        <f t="shared" si="5"/>
        <v>0</v>
      </c>
      <c r="Q29" s="61" t="s">
        <v>47</v>
      </c>
    </row>
    <row r="30" spans="1:17" ht="33.75" x14ac:dyDescent="0.2">
      <c r="A30" s="36">
        <v>17</v>
      </c>
      <c r="B30" s="72"/>
      <c r="C30" s="40" t="s">
        <v>423</v>
      </c>
      <c r="D30" s="24" t="s">
        <v>329</v>
      </c>
      <c r="E30" s="46">
        <v>4</v>
      </c>
      <c r="F30" s="41"/>
      <c r="G30" s="109"/>
      <c r="H30" s="109">
        <f t="shared" si="6"/>
        <v>0</v>
      </c>
      <c r="I30" s="109"/>
      <c r="J30" s="109"/>
      <c r="K30" s="112">
        <f t="shared" si="0"/>
        <v>0</v>
      </c>
      <c r="L30" s="41">
        <f t="shared" si="1"/>
        <v>0</v>
      </c>
      <c r="M30" s="109">
        <f t="shared" si="2"/>
        <v>0</v>
      </c>
      <c r="N30" s="109">
        <f t="shared" si="3"/>
        <v>0</v>
      </c>
      <c r="O30" s="109">
        <f t="shared" si="4"/>
        <v>0</v>
      </c>
      <c r="P30" s="110">
        <f t="shared" si="5"/>
        <v>0</v>
      </c>
      <c r="Q30" s="61" t="s">
        <v>47</v>
      </c>
    </row>
    <row r="31" spans="1:17" ht="22.5" x14ac:dyDescent="0.2">
      <c r="A31" s="36">
        <v>18</v>
      </c>
      <c r="B31" s="72"/>
      <c r="C31" s="40" t="s">
        <v>424</v>
      </c>
      <c r="D31" s="24" t="s">
        <v>398</v>
      </c>
      <c r="E31" s="46">
        <v>4</v>
      </c>
      <c r="F31" s="41"/>
      <c r="G31" s="109"/>
      <c r="H31" s="109">
        <f t="shared" si="6"/>
        <v>0</v>
      </c>
      <c r="I31" s="109"/>
      <c r="J31" s="109"/>
      <c r="K31" s="112">
        <f t="shared" si="0"/>
        <v>0</v>
      </c>
      <c r="L31" s="41">
        <f t="shared" si="1"/>
        <v>0</v>
      </c>
      <c r="M31" s="109">
        <f t="shared" si="2"/>
        <v>0</v>
      </c>
      <c r="N31" s="109">
        <f t="shared" si="3"/>
        <v>0</v>
      </c>
      <c r="O31" s="109">
        <f t="shared" si="4"/>
        <v>0</v>
      </c>
      <c r="P31" s="110">
        <f t="shared" si="5"/>
        <v>0</v>
      </c>
      <c r="Q31" s="61" t="s">
        <v>47</v>
      </c>
    </row>
    <row r="32" spans="1:17" ht="22.5" x14ac:dyDescent="0.2">
      <c r="A32" s="36">
        <v>19</v>
      </c>
      <c r="B32" s="72"/>
      <c r="C32" s="40" t="s">
        <v>425</v>
      </c>
      <c r="D32" s="225" t="s">
        <v>329</v>
      </c>
      <c r="E32" s="226">
        <v>24</v>
      </c>
      <c r="F32" s="41"/>
      <c r="G32" s="109"/>
      <c r="H32" s="109">
        <f t="shared" si="6"/>
        <v>0</v>
      </c>
      <c r="I32" s="109"/>
      <c r="J32" s="109"/>
      <c r="K32" s="112">
        <f t="shared" si="0"/>
        <v>0</v>
      </c>
      <c r="L32" s="41">
        <f t="shared" si="1"/>
        <v>0</v>
      </c>
      <c r="M32" s="109">
        <f t="shared" si="2"/>
        <v>0</v>
      </c>
      <c r="N32" s="109">
        <f t="shared" si="3"/>
        <v>0</v>
      </c>
      <c r="O32" s="109">
        <f t="shared" si="4"/>
        <v>0</v>
      </c>
      <c r="P32" s="110">
        <f t="shared" si="5"/>
        <v>0</v>
      </c>
      <c r="Q32" s="61" t="s">
        <v>47</v>
      </c>
    </row>
    <row r="33" spans="1:17" x14ac:dyDescent="0.2">
      <c r="A33" s="36">
        <v>20</v>
      </c>
      <c r="B33" s="72"/>
      <c r="C33" s="40" t="s">
        <v>426</v>
      </c>
      <c r="D33" s="24" t="s">
        <v>329</v>
      </c>
      <c r="E33" s="46">
        <v>24</v>
      </c>
      <c r="F33" s="41"/>
      <c r="G33" s="109"/>
      <c r="H33" s="109">
        <f t="shared" si="6"/>
        <v>0</v>
      </c>
      <c r="I33" s="109"/>
      <c r="J33" s="109"/>
      <c r="K33" s="112">
        <f t="shared" si="0"/>
        <v>0</v>
      </c>
      <c r="L33" s="41">
        <f t="shared" si="1"/>
        <v>0</v>
      </c>
      <c r="M33" s="109">
        <f t="shared" si="2"/>
        <v>0</v>
      </c>
      <c r="N33" s="109">
        <f t="shared" si="3"/>
        <v>0</v>
      </c>
      <c r="O33" s="109">
        <f t="shared" si="4"/>
        <v>0</v>
      </c>
      <c r="P33" s="110">
        <f t="shared" si="5"/>
        <v>0</v>
      </c>
      <c r="Q33" s="61" t="s">
        <v>47</v>
      </c>
    </row>
    <row r="34" spans="1:17" ht="22.5" x14ac:dyDescent="0.2">
      <c r="A34" s="36">
        <v>21</v>
      </c>
      <c r="B34" s="72"/>
      <c r="C34" s="40" t="s">
        <v>427</v>
      </c>
      <c r="D34" s="24" t="s">
        <v>327</v>
      </c>
      <c r="E34" s="46">
        <v>12</v>
      </c>
      <c r="F34" s="41"/>
      <c r="G34" s="109"/>
      <c r="H34" s="109">
        <f t="shared" si="6"/>
        <v>0</v>
      </c>
      <c r="I34" s="109"/>
      <c r="J34" s="109"/>
      <c r="K34" s="112">
        <f t="shared" si="0"/>
        <v>0</v>
      </c>
      <c r="L34" s="41">
        <f t="shared" si="1"/>
        <v>0</v>
      </c>
      <c r="M34" s="109">
        <f t="shared" si="2"/>
        <v>0</v>
      </c>
      <c r="N34" s="109">
        <f t="shared" si="3"/>
        <v>0</v>
      </c>
      <c r="O34" s="109">
        <f t="shared" si="4"/>
        <v>0</v>
      </c>
      <c r="P34" s="110">
        <f t="shared" si="5"/>
        <v>0</v>
      </c>
      <c r="Q34" s="61" t="s">
        <v>47</v>
      </c>
    </row>
    <row r="35" spans="1:17" x14ac:dyDescent="0.2">
      <c r="A35" s="36">
        <v>22</v>
      </c>
      <c r="B35" s="72"/>
      <c r="C35" s="40" t="s">
        <v>428</v>
      </c>
      <c r="D35" s="24" t="s">
        <v>387</v>
      </c>
      <c r="E35" s="46">
        <v>24</v>
      </c>
      <c r="F35" s="41"/>
      <c r="G35" s="109"/>
      <c r="H35" s="109">
        <f t="shared" si="6"/>
        <v>0</v>
      </c>
      <c r="I35" s="109"/>
      <c r="J35" s="109"/>
      <c r="K35" s="112">
        <f t="shared" si="0"/>
        <v>0</v>
      </c>
      <c r="L35" s="41">
        <f t="shared" si="1"/>
        <v>0</v>
      </c>
      <c r="M35" s="109">
        <f t="shared" si="2"/>
        <v>0</v>
      </c>
      <c r="N35" s="109">
        <f t="shared" si="3"/>
        <v>0</v>
      </c>
      <c r="O35" s="109">
        <f t="shared" si="4"/>
        <v>0</v>
      </c>
      <c r="P35" s="110">
        <f t="shared" si="5"/>
        <v>0</v>
      </c>
      <c r="Q35" s="61" t="s">
        <v>47</v>
      </c>
    </row>
    <row r="36" spans="1:17" x14ac:dyDescent="0.2">
      <c r="A36" s="36">
        <v>23</v>
      </c>
      <c r="B36" s="72"/>
      <c r="C36" s="40" t="s">
        <v>429</v>
      </c>
      <c r="D36" s="24" t="s">
        <v>430</v>
      </c>
      <c r="E36" s="46">
        <v>1</v>
      </c>
      <c r="F36" s="41"/>
      <c r="G36" s="109"/>
      <c r="H36" s="109">
        <f t="shared" si="6"/>
        <v>0</v>
      </c>
      <c r="I36" s="109"/>
      <c r="J36" s="109"/>
      <c r="K36" s="112">
        <f t="shared" si="0"/>
        <v>0</v>
      </c>
      <c r="L36" s="41">
        <f t="shared" si="1"/>
        <v>0</v>
      </c>
      <c r="M36" s="109">
        <f t="shared" si="2"/>
        <v>0</v>
      </c>
      <c r="N36" s="109">
        <f t="shared" si="3"/>
        <v>0</v>
      </c>
      <c r="O36" s="109">
        <f t="shared" si="4"/>
        <v>0</v>
      </c>
      <c r="P36" s="110">
        <f t="shared" si="5"/>
        <v>0</v>
      </c>
      <c r="Q36" s="61" t="s">
        <v>47</v>
      </c>
    </row>
    <row r="37" spans="1:17" x14ac:dyDescent="0.2">
      <c r="A37" s="36">
        <v>24</v>
      </c>
      <c r="B37" s="72"/>
      <c r="C37" s="40" t="s">
        <v>431</v>
      </c>
      <c r="D37" s="24" t="s">
        <v>430</v>
      </c>
      <c r="E37" s="46">
        <v>1</v>
      </c>
      <c r="F37" s="41"/>
      <c r="G37" s="109"/>
      <c r="H37" s="109">
        <f t="shared" si="6"/>
        <v>0</v>
      </c>
      <c r="I37" s="109"/>
      <c r="J37" s="109"/>
      <c r="K37" s="112">
        <f t="shared" si="0"/>
        <v>0</v>
      </c>
      <c r="L37" s="41">
        <f t="shared" si="1"/>
        <v>0</v>
      </c>
      <c r="M37" s="109">
        <f t="shared" si="2"/>
        <v>0</v>
      </c>
      <c r="N37" s="109">
        <f t="shared" si="3"/>
        <v>0</v>
      </c>
      <c r="O37" s="109">
        <f t="shared" si="4"/>
        <v>0</v>
      </c>
      <c r="P37" s="110">
        <f t="shared" si="5"/>
        <v>0</v>
      </c>
      <c r="Q37" s="61" t="s">
        <v>47</v>
      </c>
    </row>
    <row r="38" spans="1:17" ht="22.5" x14ac:dyDescent="0.2">
      <c r="A38" s="36">
        <v>25</v>
      </c>
      <c r="B38" s="72"/>
      <c r="C38" s="40" t="s">
        <v>432</v>
      </c>
      <c r="D38" s="24" t="s">
        <v>430</v>
      </c>
      <c r="E38" s="46">
        <v>1</v>
      </c>
      <c r="F38" s="41"/>
      <c r="G38" s="109"/>
      <c r="H38" s="109">
        <f t="shared" si="6"/>
        <v>0</v>
      </c>
      <c r="I38" s="109"/>
      <c r="J38" s="109"/>
      <c r="K38" s="112">
        <f t="shared" si="0"/>
        <v>0</v>
      </c>
      <c r="L38" s="41">
        <f t="shared" si="1"/>
        <v>0</v>
      </c>
      <c r="M38" s="109">
        <f t="shared" si="2"/>
        <v>0</v>
      </c>
      <c r="N38" s="109">
        <f t="shared" si="3"/>
        <v>0</v>
      </c>
      <c r="O38" s="109">
        <f t="shared" si="4"/>
        <v>0</v>
      </c>
      <c r="P38" s="110">
        <f t="shared" si="5"/>
        <v>0</v>
      </c>
      <c r="Q38" s="61" t="s">
        <v>47</v>
      </c>
    </row>
    <row r="39" spans="1:17" ht="12" customHeight="1" thickBot="1" x14ac:dyDescent="0.25">
      <c r="A39" s="207" t="s">
        <v>62</v>
      </c>
      <c r="B39" s="208"/>
      <c r="C39" s="208"/>
      <c r="D39" s="208"/>
      <c r="E39" s="208"/>
      <c r="F39" s="208"/>
      <c r="G39" s="208"/>
      <c r="H39" s="208"/>
      <c r="I39" s="208"/>
      <c r="J39" s="208"/>
      <c r="K39" s="209"/>
      <c r="L39" s="126">
        <f>SUM(L14:L38)</f>
        <v>0</v>
      </c>
      <c r="M39" s="127">
        <f>SUM(M14:M38)</f>
        <v>0</v>
      </c>
      <c r="N39" s="127">
        <f>SUM(N14:N38)</f>
        <v>0</v>
      </c>
      <c r="O39" s="127">
        <f>SUM(O14:O38)</f>
        <v>0</v>
      </c>
      <c r="P39" s="128">
        <f>SUM(P14:P38)</f>
        <v>0</v>
      </c>
    </row>
    <row r="40" spans="1:17" x14ac:dyDescent="0.2">
      <c r="A40" s="16"/>
      <c r="B40" s="16"/>
      <c r="C40" s="16"/>
      <c r="D40" s="16"/>
      <c r="E40" s="16"/>
      <c r="F40" s="16"/>
      <c r="G40" s="16"/>
      <c r="H40" s="16"/>
      <c r="I40" s="16"/>
      <c r="J40" s="16"/>
      <c r="K40" s="16"/>
      <c r="L40" s="16"/>
      <c r="M40" s="16"/>
      <c r="N40" s="16"/>
      <c r="O40" s="16"/>
      <c r="P40" s="16"/>
    </row>
    <row r="41" spans="1:17" x14ac:dyDescent="0.2">
      <c r="A41" s="16"/>
      <c r="B41" s="16"/>
      <c r="C41" s="16"/>
      <c r="D41" s="16"/>
      <c r="E41" s="16"/>
      <c r="F41" s="16"/>
      <c r="G41" s="16"/>
      <c r="H41" s="16"/>
      <c r="I41" s="16"/>
      <c r="J41" s="16"/>
      <c r="K41" s="16"/>
      <c r="L41" s="16"/>
      <c r="M41" s="16"/>
      <c r="N41" s="16"/>
      <c r="O41" s="16"/>
      <c r="P41" s="16"/>
    </row>
    <row r="42" spans="1:17" x14ac:dyDescent="0.2">
      <c r="A42" s="1" t="s">
        <v>14</v>
      </c>
      <c r="B42" s="16"/>
      <c r="C42" s="210">
        <f>'Kops n'!C28:H28</f>
        <v>0</v>
      </c>
      <c r="D42" s="210"/>
      <c r="E42" s="210"/>
      <c r="F42" s="210"/>
      <c r="G42" s="210"/>
      <c r="H42" s="210"/>
      <c r="I42" s="16"/>
      <c r="J42" s="16"/>
      <c r="K42" s="16"/>
      <c r="L42" s="16"/>
      <c r="M42" s="16"/>
      <c r="N42" s="16"/>
      <c r="O42" s="16"/>
      <c r="P42" s="16"/>
    </row>
    <row r="43" spans="1:17" x14ac:dyDescent="0.2">
      <c r="A43" s="16"/>
      <c r="B43" s="16"/>
      <c r="C43" s="136" t="s">
        <v>15</v>
      </c>
      <c r="D43" s="136"/>
      <c r="E43" s="136"/>
      <c r="F43" s="136"/>
      <c r="G43" s="136"/>
      <c r="H43" s="136"/>
      <c r="I43" s="16"/>
      <c r="J43" s="16"/>
      <c r="K43" s="16"/>
      <c r="L43" s="16"/>
      <c r="M43" s="16"/>
      <c r="N43" s="16"/>
      <c r="O43" s="16"/>
      <c r="P43" s="16"/>
    </row>
    <row r="44" spans="1:17" x14ac:dyDescent="0.2">
      <c r="A44" s="16"/>
      <c r="B44" s="16"/>
      <c r="C44" s="16"/>
      <c r="D44" s="16"/>
      <c r="E44" s="16"/>
      <c r="F44" s="16"/>
      <c r="G44" s="16"/>
      <c r="H44" s="16"/>
      <c r="I44" s="16"/>
      <c r="J44" s="16"/>
      <c r="K44" s="16"/>
      <c r="L44" s="16"/>
      <c r="M44" s="16"/>
      <c r="N44" s="16"/>
      <c r="O44" s="16"/>
      <c r="P44" s="16"/>
    </row>
    <row r="45" spans="1:17" x14ac:dyDescent="0.2">
      <c r="A45" s="155" t="str">
        <f>'Kops n'!A31:D31</f>
        <v>Tāme sastādīta 202_. gada _.________</v>
      </c>
      <c r="B45" s="156"/>
      <c r="C45" s="156"/>
      <c r="D45" s="156"/>
      <c r="E45" s="16"/>
      <c r="F45" s="16"/>
      <c r="G45" s="16"/>
      <c r="H45" s="16"/>
      <c r="I45" s="16"/>
      <c r="J45" s="16"/>
      <c r="K45" s="16"/>
      <c r="L45" s="16"/>
      <c r="M45" s="16"/>
      <c r="N45" s="16"/>
      <c r="O45" s="16"/>
      <c r="P45" s="16"/>
    </row>
    <row r="46" spans="1:17" x14ac:dyDescent="0.2">
      <c r="A46" s="16"/>
      <c r="B46" s="16"/>
      <c r="C46" s="16"/>
      <c r="D46" s="16"/>
      <c r="E46" s="16"/>
      <c r="F46" s="16"/>
      <c r="G46" s="16"/>
      <c r="H46" s="16"/>
      <c r="I46" s="16"/>
      <c r="J46" s="16"/>
      <c r="K46" s="16"/>
      <c r="L46" s="16"/>
      <c r="M46" s="16"/>
      <c r="N46" s="16"/>
      <c r="O46" s="16"/>
      <c r="P46" s="16"/>
    </row>
    <row r="47" spans="1:17" x14ac:dyDescent="0.2">
      <c r="A47" s="1" t="s">
        <v>41</v>
      </c>
      <c r="B47" s="16"/>
      <c r="C47" s="210">
        <f>'Kops n'!C33:H33</f>
        <v>0</v>
      </c>
      <c r="D47" s="210"/>
      <c r="E47" s="210"/>
      <c r="F47" s="210"/>
      <c r="G47" s="210"/>
      <c r="H47" s="210"/>
      <c r="I47" s="16"/>
      <c r="J47" s="16"/>
      <c r="K47" s="16"/>
      <c r="L47" s="16"/>
      <c r="M47" s="16"/>
      <c r="N47" s="16"/>
      <c r="O47" s="16"/>
      <c r="P47" s="16"/>
    </row>
    <row r="48" spans="1:17" x14ac:dyDescent="0.2">
      <c r="A48" s="16"/>
      <c r="B48" s="16"/>
      <c r="C48" s="136" t="s">
        <v>15</v>
      </c>
      <c r="D48" s="136"/>
      <c r="E48" s="136"/>
      <c r="F48" s="136"/>
      <c r="G48" s="136"/>
      <c r="H48" s="13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78" t="s">
        <v>16</v>
      </c>
      <c r="B50" s="42"/>
      <c r="C50" s="83">
        <f>'Kops n'!C36</f>
        <v>0</v>
      </c>
      <c r="D50" s="42"/>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48:H48"/>
    <mergeCell ref="C4:I4"/>
    <mergeCell ref="F12:K12"/>
    <mergeCell ref="A9:F9"/>
    <mergeCell ref="J9:M9"/>
    <mergeCell ref="D8:L8"/>
    <mergeCell ref="A39:K39"/>
    <mergeCell ref="C42:H42"/>
    <mergeCell ref="C43:H43"/>
    <mergeCell ref="A45:D45"/>
    <mergeCell ref="C47:H47"/>
  </mergeCells>
  <conditionalFormatting sqref="A9:F9">
    <cfRule type="containsText" dxfId="49" priority="20"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8">
    <cfRule type="cellIs" dxfId="48" priority="10" operator="equal">
      <formula>0</formula>
    </cfRule>
  </conditionalFormatting>
  <conditionalFormatting sqref="A39:K39">
    <cfRule type="containsText" dxfId="47" priority="5" operator="containsText" text="Tiešās izmaksas kopā, t. sk. darba devēja sociālais nodoklis __.__% ">
      <formula>NOT(ISERROR(SEARCH("Tiešās izmaksas kopā, t. sk. darba devēja sociālais nodoklis __.__% ",A39)))</formula>
    </cfRule>
  </conditionalFormatting>
  <conditionalFormatting sqref="C42:H42">
    <cfRule type="cellIs" dxfId="46" priority="13" operator="equal">
      <formula>0</formula>
    </cfRule>
  </conditionalFormatting>
  <conditionalFormatting sqref="C47:H47">
    <cfRule type="cellIs" dxfId="45" priority="14" operator="equal">
      <formula>0</formula>
    </cfRule>
  </conditionalFormatting>
  <conditionalFormatting sqref="C2:I2">
    <cfRule type="cellIs" dxfId="44" priority="19" operator="equal">
      <formula>0</formula>
    </cfRule>
  </conditionalFormatting>
  <conditionalFormatting sqref="C4:I4">
    <cfRule type="cellIs" dxfId="43" priority="11" operator="equal">
      <formula>0</formula>
    </cfRule>
  </conditionalFormatting>
  <conditionalFormatting sqref="D1">
    <cfRule type="cellIs" dxfId="42" priority="7" operator="equal">
      <formula>0</formula>
    </cfRule>
  </conditionalFormatting>
  <conditionalFormatting sqref="D5:L8">
    <cfRule type="cellIs" dxfId="41" priority="8" operator="equal">
      <formula>0</formula>
    </cfRule>
  </conditionalFormatting>
  <conditionalFormatting sqref="H14:H38">
    <cfRule type="cellIs" dxfId="40" priority="3" operator="equal">
      <formula>0</formula>
    </cfRule>
  </conditionalFormatting>
  <conditionalFormatting sqref="I14:J38">
    <cfRule type="cellIs" dxfId="39" priority="23" operator="equal">
      <formula>0</formula>
    </cfRule>
  </conditionalFormatting>
  <conditionalFormatting sqref="K14:P38">
    <cfRule type="cellIs" dxfId="38" priority="2" operator="equal">
      <formula>0</formula>
    </cfRule>
  </conditionalFormatting>
  <conditionalFormatting sqref="L39:P39">
    <cfRule type="cellIs" dxfId="37" priority="12" operator="equal">
      <formula>0</formula>
    </cfRule>
  </conditionalFormatting>
  <conditionalFormatting sqref="N9:O9">
    <cfRule type="cellIs" dxfId="36" priority="22" operator="equal">
      <formula>0</formula>
    </cfRule>
  </conditionalFormatting>
  <conditionalFormatting sqref="Q14:Q38">
    <cfRule type="cellIs" dxfId="35" priority="1" operator="equal">
      <formula>0</formula>
    </cfRule>
  </conditionalFormatting>
  <dataValidations count="1">
    <dataValidation type="list" allowBlank="1" showInputMessage="1" showErrorMessage="1" sqref="Q14:Q38" xr:uid="{96EB30D8-7ECD-40A1-8337-C3D38FB50E71}">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6" operator="containsText" id="{EB1478B1-7CEE-4166-B5AA-31180DE08C6C}">
            <xm:f>NOT(ISERROR(SEARCH("Tāme sastādīta ____. gada ___. ______________",A45)))</xm:f>
            <xm:f>"Tāme sastādīta ____. gada ___. ______________"</xm:f>
            <x14:dxf>
              <font>
                <color auto="1"/>
              </font>
              <fill>
                <patternFill>
                  <bgColor rgb="FFC6EFCE"/>
                </patternFill>
              </fill>
            </x14:dxf>
          </x14:cfRule>
          <xm:sqref>A45</xm:sqref>
        </x14:conditionalFormatting>
        <x14:conditionalFormatting xmlns:xm="http://schemas.microsoft.com/office/excel/2006/main">
          <x14:cfRule type="containsText" priority="15" operator="containsText" id="{CB0C9649-3F63-46F2-A291-D15D80BFBF7C}">
            <xm:f>NOT(ISERROR(SEARCH("Sertifikāta Nr. _________________________________",A50)))</xm:f>
            <xm:f>"Sertifikāta Nr. _________________________________"</xm:f>
            <x14:dxf>
              <font>
                <color auto="1"/>
              </font>
              <fill>
                <patternFill>
                  <bgColor rgb="FFC6EFCE"/>
                </patternFill>
              </fill>
            </x14:dxf>
          </x14:cfRule>
          <xm:sqref>A50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FE27E-A573-4C69-904D-1B1E48BA28EA}">
  <sheetPr codeName="Sheet14">
    <tabColor rgb="FFFFFF00"/>
  </sheetPr>
  <dimension ref="A1:P51"/>
  <sheetViews>
    <sheetView topLeftCell="A14" workbookViewId="0">
      <selection activeCell="A39" sqref="A39: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'3a+c+n'!D1</f>
        <v>3</v>
      </c>
      <c r="E1" s="22"/>
      <c r="F1" s="22"/>
      <c r="G1" s="22"/>
      <c r="H1" s="22"/>
      <c r="I1" s="22"/>
      <c r="J1" s="22"/>
      <c r="N1" s="26"/>
      <c r="O1" s="27"/>
      <c r="P1" s="28"/>
    </row>
    <row r="2" spans="1:16" x14ac:dyDescent="0.2">
      <c r="A2" s="29"/>
      <c r="B2" s="29"/>
      <c r="C2" s="222" t="str">
        <f>'3a+c+n'!C2:I2</f>
        <v>ĀRĒJĀ ELEKTROAPGĀDE</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17</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'3a+c+n'!A9</f>
        <v>Tāme sastādīta  2023. gada tirgus cenās, pamatojoties uz ELT daļas rasējumiem</v>
      </c>
      <c r="B9" s="219"/>
      <c r="C9" s="219"/>
      <c r="D9" s="219"/>
      <c r="E9" s="219"/>
      <c r="F9" s="219"/>
      <c r="G9" s="31"/>
      <c r="H9" s="31"/>
      <c r="I9" s="31"/>
      <c r="J9" s="220" t="s">
        <v>45</v>
      </c>
      <c r="K9" s="220"/>
      <c r="L9" s="220"/>
      <c r="M9" s="220"/>
      <c r="N9" s="221">
        <f>P39</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0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53" t="s">
        <v>55</v>
      </c>
      <c r="M13" s="56" t="s">
        <v>57</v>
      </c>
      <c r="N13" s="56" t="s">
        <v>58</v>
      </c>
      <c r="O13" s="56" t="s">
        <v>59</v>
      </c>
      <c r="P13" s="88" t="s">
        <v>60</v>
      </c>
    </row>
    <row r="14" spans="1:16" x14ac:dyDescent="0.2">
      <c r="A14" s="50">
        <f>IF(P14=0,0,IF(COUNTBLANK(P14)=1,0,COUNTA($P$14:P14)))</f>
        <v>0</v>
      </c>
      <c r="B14" s="23">
        <f>IF($C$4="Attiecināmās izmaksas",IF('3a+c+n'!$Q14="A",'3a+c+n'!B14,0),0)</f>
        <v>0</v>
      </c>
      <c r="C14" s="23">
        <f>IF($C$4="Attiecināmās izmaksas",IF('3a+c+n'!$Q14="A",'3a+c+n'!C14,0),0)</f>
        <v>0</v>
      </c>
      <c r="D14" s="23">
        <f>IF($C$4="Attiecināmās izmaksas",IF('3a+c+n'!$Q14="A",'3a+c+n'!D14,0),0)</f>
        <v>0</v>
      </c>
      <c r="E14" s="45"/>
      <c r="F14" s="63"/>
      <c r="G14" s="113"/>
      <c r="H14" s="113">
        <f>IF($C$4="Attiecināmās izmaksas",IF('3a+c+n'!$Q14="A",'3a+c+n'!H14,0),0)</f>
        <v>0</v>
      </c>
      <c r="I14" s="113"/>
      <c r="J14" s="113"/>
      <c r="K14" s="114">
        <f>IF($C$4="Attiecināmās izmaksas",IF('3a+c+n'!$Q14="A",'3a+c+n'!K14,0),0)</f>
        <v>0</v>
      </c>
      <c r="L14" s="63">
        <f>IF($C$4="Attiecināmās izmaksas",IF('3a+c+n'!$Q14="A",'3a+c+n'!L14,0),0)</f>
        <v>0</v>
      </c>
      <c r="M14" s="113">
        <f>IF($C$4="Attiecināmās izmaksas",IF('3a+c+n'!$Q14="A",'3a+c+n'!M14,0),0)</f>
        <v>0</v>
      </c>
      <c r="N14" s="113">
        <f>IF($C$4="Attiecināmās izmaksas",IF('3a+c+n'!$Q14="A",'3a+c+n'!N14,0),0)</f>
        <v>0</v>
      </c>
      <c r="O14" s="113">
        <f>IF($C$4="Attiecināmās izmaksas",IF('3a+c+n'!$Q14="A",'3a+c+n'!O14,0),0)</f>
        <v>0</v>
      </c>
      <c r="P14" s="114">
        <f>IF($C$4="Attiecināmās izmaksas",IF('3a+c+n'!$Q14="A",'3a+c+n'!P14,0),0)</f>
        <v>0</v>
      </c>
    </row>
    <row r="15" spans="1:16" x14ac:dyDescent="0.2">
      <c r="A15" s="51">
        <f>IF(P15=0,0,IF(COUNTBLANK(P15)=1,0,COUNTA($P$14:P15)))</f>
        <v>0</v>
      </c>
      <c r="B15" s="24">
        <f>IF($C$4="Attiecināmās izmaksas",IF('3a+c+n'!$Q15="A",'3a+c+n'!B15,0),0)</f>
        <v>0</v>
      </c>
      <c r="C15" s="24">
        <f>IF($C$4="Attiecināmās izmaksas",IF('3a+c+n'!$Q15="A",'3a+c+n'!C15,0),0)</f>
        <v>0</v>
      </c>
      <c r="D15" s="24">
        <f>IF($C$4="Attiecināmās izmaksas",IF('3a+c+n'!$Q15="A",'3a+c+n'!D15,0),0)</f>
        <v>0</v>
      </c>
      <c r="E15" s="46"/>
      <c r="F15" s="65"/>
      <c r="G15" s="115"/>
      <c r="H15" s="115">
        <f>IF($C$4="Attiecināmās izmaksas",IF('3a+c+n'!$Q15="A",'3a+c+n'!H15,0),0)</f>
        <v>0</v>
      </c>
      <c r="I15" s="115"/>
      <c r="J15" s="115"/>
      <c r="K15" s="116">
        <f>IF($C$4="Attiecināmās izmaksas",IF('3a+c+n'!$Q15="A",'3a+c+n'!K15,0),0)</f>
        <v>0</v>
      </c>
      <c r="L15" s="65">
        <f>IF($C$4="Attiecināmās izmaksas",IF('3a+c+n'!$Q15="A",'3a+c+n'!L15,0),0)</f>
        <v>0</v>
      </c>
      <c r="M15" s="115">
        <f>IF($C$4="Attiecināmās izmaksas",IF('3a+c+n'!$Q15="A",'3a+c+n'!M15,0),0)</f>
        <v>0</v>
      </c>
      <c r="N15" s="115">
        <f>IF($C$4="Attiecināmās izmaksas",IF('3a+c+n'!$Q15="A",'3a+c+n'!N15,0),0)</f>
        <v>0</v>
      </c>
      <c r="O15" s="115">
        <f>IF($C$4="Attiecināmās izmaksas",IF('3a+c+n'!$Q15="A",'3a+c+n'!O15,0),0)</f>
        <v>0</v>
      </c>
      <c r="P15" s="116">
        <f>IF($C$4="Attiecināmās izmaksas",IF('3a+c+n'!$Q15="A",'3a+c+n'!P15,0),0)</f>
        <v>0</v>
      </c>
    </row>
    <row r="16" spans="1:16" x14ac:dyDescent="0.2">
      <c r="A16" s="51">
        <f>IF(P16=0,0,IF(COUNTBLANK(P16)=1,0,COUNTA($P$14:P16)))</f>
        <v>0</v>
      </c>
      <c r="B16" s="24">
        <f>IF($C$4="Attiecināmās izmaksas",IF('3a+c+n'!$Q16="A",'3a+c+n'!B16,0),0)</f>
        <v>0</v>
      </c>
      <c r="C16" s="24">
        <f>IF($C$4="Attiecināmās izmaksas",IF('3a+c+n'!$Q16="A",'3a+c+n'!C16,0),0)</f>
        <v>0</v>
      </c>
      <c r="D16" s="24">
        <f>IF($C$4="Attiecināmās izmaksas",IF('3a+c+n'!$Q16="A",'3a+c+n'!D16,0),0)</f>
        <v>0</v>
      </c>
      <c r="E16" s="46"/>
      <c r="F16" s="65"/>
      <c r="G16" s="115"/>
      <c r="H16" s="115">
        <f>IF($C$4="Attiecināmās izmaksas",IF('3a+c+n'!$Q16="A",'3a+c+n'!H16,0),0)</f>
        <v>0</v>
      </c>
      <c r="I16" s="115"/>
      <c r="J16" s="115"/>
      <c r="K16" s="116">
        <f>IF($C$4="Attiecināmās izmaksas",IF('3a+c+n'!$Q16="A",'3a+c+n'!K16,0),0)</f>
        <v>0</v>
      </c>
      <c r="L16" s="65">
        <f>IF($C$4="Attiecināmās izmaksas",IF('3a+c+n'!$Q16="A",'3a+c+n'!L16,0),0)</f>
        <v>0</v>
      </c>
      <c r="M16" s="115">
        <f>IF($C$4="Attiecināmās izmaksas",IF('3a+c+n'!$Q16="A",'3a+c+n'!M16,0),0)</f>
        <v>0</v>
      </c>
      <c r="N16" s="115">
        <f>IF($C$4="Attiecināmās izmaksas",IF('3a+c+n'!$Q16="A",'3a+c+n'!N16,0),0)</f>
        <v>0</v>
      </c>
      <c r="O16" s="115">
        <f>IF($C$4="Attiecināmās izmaksas",IF('3a+c+n'!$Q16="A",'3a+c+n'!O16,0),0)</f>
        <v>0</v>
      </c>
      <c r="P16" s="116">
        <f>IF($C$4="Attiecināmās izmaksas",IF('3a+c+n'!$Q16="A",'3a+c+n'!P16,0),0)</f>
        <v>0</v>
      </c>
    </row>
    <row r="17" spans="1:16" x14ac:dyDescent="0.2">
      <c r="A17" s="51">
        <f>IF(P17=0,0,IF(COUNTBLANK(P17)=1,0,COUNTA($P$14:P17)))</f>
        <v>0</v>
      </c>
      <c r="B17" s="24">
        <f>IF($C$4="Attiecināmās izmaksas",IF('3a+c+n'!$Q17="A",'3a+c+n'!B17,0),0)</f>
        <v>0</v>
      </c>
      <c r="C17" s="24">
        <f>IF($C$4="Attiecināmās izmaksas",IF('3a+c+n'!$Q17="A",'3a+c+n'!C17,0),0)</f>
        <v>0</v>
      </c>
      <c r="D17" s="24">
        <f>IF($C$4="Attiecināmās izmaksas",IF('3a+c+n'!$Q17="A",'3a+c+n'!D17,0),0)</f>
        <v>0</v>
      </c>
      <c r="E17" s="46"/>
      <c r="F17" s="65"/>
      <c r="G17" s="115"/>
      <c r="H17" s="115">
        <f>IF($C$4="Attiecināmās izmaksas",IF('3a+c+n'!$Q17="A",'3a+c+n'!H17,0),0)</f>
        <v>0</v>
      </c>
      <c r="I17" s="115"/>
      <c r="J17" s="115"/>
      <c r="K17" s="116">
        <f>IF($C$4="Attiecināmās izmaksas",IF('3a+c+n'!$Q17="A",'3a+c+n'!K17,0),0)</f>
        <v>0</v>
      </c>
      <c r="L17" s="65">
        <f>IF($C$4="Attiecināmās izmaksas",IF('3a+c+n'!$Q17="A",'3a+c+n'!L17,0),0)</f>
        <v>0</v>
      </c>
      <c r="M17" s="115">
        <f>IF($C$4="Attiecināmās izmaksas",IF('3a+c+n'!$Q17="A",'3a+c+n'!M17,0),0)</f>
        <v>0</v>
      </c>
      <c r="N17" s="115">
        <f>IF($C$4="Attiecināmās izmaksas",IF('3a+c+n'!$Q17="A",'3a+c+n'!N17,0),0)</f>
        <v>0</v>
      </c>
      <c r="O17" s="115">
        <f>IF($C$4="Attiecināmās izmaksas",IF('3a+c+n'!$Q17="A",'3a+c+n'!O17,0),0)</f>
        <v>0</v>
      </c>
      <c r="P17" s="116">
        <f>IF($C$4="Attiecināmās izmaksas",IF('3a+c+n'!$Q17="A",'3a+c+n'!P17,0),0)</f>
        <v>0</v>
      </c>
    </row>
    <row r="18" spans="1:16" x14ac:dyDescent="0.2">
      <c r="A18" s="51">
        <f>IF(P18=0,0,IF(COUNTBLANK(P18)=1,0,COUNTA($P$14:P18)))</f>
        <v>0</v>
      </c>
      <c r="B18" s="24">
        <f>IF($C$4="Attiecināmās izmaksas",IF('3a+c+n'!$Q18="A",'3a+c+n'!B18,0),0)</f>
        <v>0</v>
      </c>
      <c r="C18" s="24">
        <f>IF($C$4="Attiecināmās izmaksas",IF('3a+c+n'!$Q18="A",'3a+c+n'!C18,0),0)</f>
        <v>0</v>
      </c>
      <c r="D18" s="24">
        <f>IF($C$4="Attiecināmās izmaksas",IF('3a+c+n'!$Q18="A",'3a+c+n'!D18,0),0)</f>
        <v>0</v>
      </c>
      <c r="E18" s="46"/>
      <c r="F18" s="65"/>
      <c r="G18" s="115"/>
      <c r="H18" s="115">
        <f>IF($C$4="Attiecināmās izmaksas",IF('3a+c+n'!$Q18="A",'3a+c+n'!H18,0),0)</f>
        <v>0</v>
      </c>
      <c r="I18" s="115"/>
      <c r="J18" s="115"/>
      <c r="K18" s="116">
        <f>IF($C$4="Attiecināmās izmaksas",IF('3a+c+n'!$Q18="A",'3a+c+n'!K18,0),0)</f>
        <v>0</v>
      </c>
      <c r="L18" s="65">
        <f>IF($C$4="Attiecināmās izmaksas",IF('3a+c+n'!$Q18="A",'3a+c+n'!L18,0),0)</f>
        <v>0</v>
      </c>
      <c r="M18" s="115">
        <f>IF($C$4="Attiecināmās izmaksas",IF('3a+c+n'!$Q18="A",'3a+c+n'!M18,0),0)</f>
        <v>0</v>
      </c>
      <c r="N18" s="115">
        <f>IF($C$4="Attiecināmās izmaksas",IF('3a+c+n'!$Q18="A",'3a+c+n'!N18,0),0)</f>
        <v>0</v>
      </c>
      <c r="O18" s="115">
        <f>IF($C$4="Attiecināmās izmaksas",IF('3a+c+n'!$Q18="A",'3a+c+n'!O18,0),0)</f>
        <v>0</v>
      </c>
      <c r="P18" s="116">
        <f>IF($C$4="Attiecināmās izmaksas",IF('3a+c+n'!$Q18="A",'3a+c+n'!P18,0),0)</f>
        <v>0</v>
      </c>
    </row>
    <row r="19" spans="1:16" x14ac:dyDescent="0.2">
      <c r="A19" s="51">
        <f>IF(P19=0,0,IF(COUNTBLANK(P19)=1,0,COUNTA($P$14:P19)))</f>
        <v>0</v>
      </c>
      <c r="B19" s="24">
        <f>IF($C$4="Attiecināmās izmaksas",IF('3a+c+n'!$Q19="A",'3a+c+n'!B19,0),0)</f>
        <v>0</v>
      </c>
      <c r="C19" s="24">
        <f>IF($C$4="Attiecināmās izmaksas",IF('3a+c+n'!$Q19="A",'3a+c+n'!C19,0),0)</f>
        <v>0</v>
      </c>
      <c r="D19" s="24">
        <f>IF($C$4="Attiecināmās izmaksas",IF('3a+c+n'!$Q19="A",'3a+c+n'!D19,0),0)</f>
        <v>0</v>
      </c>
      <c r="E19" s="46"/>
      <c r="F19" s="65"/>
      <c r="G19" s="115"/>
      <c r="H19" s="115">
        <f>IF($C$4="Attiecināmās izmaksas",IF('3a+c+n'!$Q19="A",'3a+c+n'!H19,0),0)</f>
        <v>0</v>
      </c>
      <c r="I19" s="115"/>
      <c r="J19" s="115"/>
      <c r="K19" s="116">
        <f>IF($C$4="Attiecināmās izmaksas",IF('3a+c+n'!$Q19="A",'3a+c+n'!K19,0),0)</f>
        <v>0</v>
      </c>
      <c r="L19" s="65">
        <f>IF($C$4="Attiecināmās izmaksas",IF('3a+c+n'!$Q19="A",'3a+c+n'!L19,0),0)</f>
        <v>0</v>
      </c>
      <c r="M19" s="115">
        <f>IF($C$4="Attiecināmās izmaksas",IF('3a+c+n'!$Q19="A",'3a+c+n'!M19,0),0)</f>
        <v>0</v>
      </c>
      <c r="N19" s="115">
        <f>IF($C$4="Attiecināmās izmaksas",IF('3a+c+n'!$Q19="A",'3a+c+n'!N19,0),0)</f>
        <v>0</v>
      </c>
      <c r="O19" s="115">
        <f>IF($C$4="Attiecināmās izmaksas",IF('3a+c+n'!$Q19="A",'3a+c+n'!O19,0),0)</f>
        <v>0</v>
      </c>
      <c r="P19" s="116">
        <f>IF($C$4="Attiecināmās izmaksas",IF('3a+c+n'!$Q19="A",'3a+c+n'!P19,0),0)</f>
        <v>0</v>
      </c>
    </row>
    <row r="20" spans="1:16" x14ac:dyDescent="0.2">
      <c r="A20" s="51">
        <f>IF(P20=0,0,IF(COUNTBLANK(P20)=1,0,COUNTA($P$14:P20)))</f>
        <v>0</v>
      </c>
      <c r="B20" s="24">
        <f>IF($C$4="Attiecināmās izmaksas",IF('3a+c+n'!$Q20="A",'3a+c+n'!B20,0),0)</f>
        <v>0</v>
      </c>
      <c r="C20" s="24">
        <f>IF($C$4="Attiecināmās izmaksas",IF('3a+c+n'!$Q20="A",'3a+c+n'!C20,0),0)</f>
        <v>0</v>
      </c>
      <c r="D20" s="24">
        <f>IF($C$4="Attiecināmās izmaksas",IF('3a+c+n'!$Q20="A",'3a+c+n'!D20,0),0)</f>
        <v>0</v>
      </c>
      <c r="E20" s="46"/>
      <c r="F20" s="65"/>
      <c r="G20" s="115"/>
      <c r="H20" s="115">
        <f>IF($C$4="Attiecināmās izmaksas",IF('3a+c+n'!$Q20="A",'3a+c+n'!H20,0),0)</f>
        <v>0</v>
      </c>
      <c r="I20" s="115"/>
      <c r="J20" s="115"/>
      <c r="K20" s="116">
        <f>IF($C$4="Attiecināmās izmaksas",IF('3a+c+n'!$Q20="A",'3a+c+n'!K20,0),0)</f>
        <v>0</v>
      </c>
      <c r="L20" s="65">
        <f>IF($C$4="Attiecināmās izmaksas",IF('3a+c+n'!$Q20="A",'3a+c+n'!L20,0),0)</f>
        <v>0</v>
      </c>
      <c r="M20" s="115">
        <f>IF($C$4="Attiecināmās izmaksas",IF('3a+c+n'!$Q20="A",'3a+c+n'!M20,0),0)</f>
        <v>0</v>
      </c>
      <c r="N20" s="115">
        <f>IF($C$4="Attiecināmās izmaksas",IF('3a+c+n'!$Q20="A",'3a+c+n'!N20,0),0)</f>
        <v>0</v>
      </c>
      <c r="O20" s="115">
        <f>IF($C$4="Attiecināmās izmaksas",IF('3a+c+n'!$Q20="A",'3a+c+n'!O20,0),0)</f>
        <v>0</v>
      </c>
      <c r="P20" s="116">
        <f>IF($C$4="Attiecināmās izmaksas",IF('3a+c+n'!$Q20="A",'3a+c+n'!P20,0),0)</f>
        <v>0</v>
      </c>
    </row>
    <row r="21" spans="1:16" x14ac:dyDescent="0.2">
      <c r="A21" s="51">
        <f>IF(P21=0,0,IF(COUNTBLANK(P21)=1,0,COUNTA($P$14:P21)))</f>
        <v>0</v>
      </c>
      <c r="B21" s="24">
        <f>IF($C$4="Attiecināmās izmaksas",IF('3a+c+n'!$Q21="A",'3a+c+n'!B21,0),0)</f>
        <v>0</v>
      </c>
      <c r="C21" s="24">
        <f>IF($C$4="Attiecināmās izmaksas",IF('3a+c+n'!$Q21="A",'3a+c+n'!C21,0),0)</f>
        <v>0</v>
      </c>
      <c r="D21" s="24">
        <f>IF($C$4="Attiecināmās izmaksas",IF('3a+c+n'!$Q21="A",'3a+c+n'!D21,0),0)</f>
        <v>0</v>
      </c>
      <c r="E21" s="46"/>
      <c r="F21" s="65"/>
      <c r="G21" s="115"/>
      <c r="H21" s="115">
        <f>IF($C$4="Attiecināmās izmaksas",IF('3a+c+n'!$Q21="A",'3a+c+n'!H21,0),0)</f>
        <v>0</v>
      </c>
      <c r="I21" s="115"/>
      <c r="J21" s="115"/>
      <c r="K21" s="116">
        <f>IF($C$4="Attiecināmās izmaksas",IF('3a+c+n'!$Q21="A",'3a+c+n'!K21,0),0)</f>
        <v>0</v>
      </c>
      <c r="L21" s="65">
        <f>IF($C$4="Attiecināmās izmaksas",IF('3a+c+n'!$Q21="A",'3a+c+n'!L21,0),0)</f>
        <v>0</v>
      </c>
      <c r="M21" s="115">
        <f>IF($C$4="Attiecināmās izmaksas",IF('3a+c+n'!$Q21="A",'3a+c+n'!M21,0),0)</f>
        <v>0</v>
      </c>
      <c r="N21" s="115">
        <f>IF($C$4="Attiecināmās izmaksas",IF('3a+c+n'!$Q21="A",'3a+c+n'!N21,0),0)</f>
        <v>0</v>
      </c>
      <c r="O21" s="115">
        <f>IF($C$4="Attiecināmās izmaksas",IF('3a+c+n'!$Q21="A",'3a+c+n'!O21,0),0)</f>
        <v>0</v>
      </c>
      <c r="P21" s="116">
        <f>IF($C$4="Attiecināmās izmaksas",IF('3a+c+n'!$Q21="A",'3a+c+n'!P21,0),0)</f>
        <v>0</v>
      </c>
    </row>
    <row r="22" spans="1:16" x14ac:dyDescent="0.2">
      <c r="A22" s="51">
        <f>IF(P22=0,0,IF(COUNTBLANK(P22)=1,0,COUNTA($P$14:P22)))</f>
        <v>0</v>
      </c>
      <c r="B22" s="24">
        <f>IF($C$4="Attiecināmās izmaksas",IF('3a+c+n'!$Q22="A",'3a+c+n'!B22,0),0)</f>
        <v>0</v>
      </c>
      <c r="C22" s="24">
        <f>IF($C$4="Attiecināmās izmaksas",IF('3a+c+n'!$Q22="A",'3a+c+n'!C22,0),0)</f>
        <v>0</v>
      </c>
      <c r="D22" s="24">
        <f>IF($C$4="Attiecināmās izmaksas",IF('3a+c+n'!$Q22="A",'3a+c+n'!D22,0),0)</f>
        <v>0</v>
      </c>
      <c r="E22" s="46"/>
      <c r="F22" s="65"/>
      <c r="G22" s="115"/>
      <c r="H22" s="115">
        <f>IF($C$4="Attiecināmās izmaksas",IF('3a+c+n'!$Q22="A",'3a+c+n'!H22,0),0)</f>
        <v>0</v>
      </c>
      <c r="I22" s="115"/>
      <c r="J22" s="115"/>
      <c r="K22" s="116">
        <f>IF($C$4="Attiecināmās izmaksas",IF('3a+c+n'!$Q22="A",'3a+c+n'!K22,0),0)</f>
        <v>0</v>
      </c>
      <c r="L22" s="65">
        <f>IF($C$4="Attiecināmās izmaksas",IF('3a+c+n'!$Q22="A",'3a+c+n'!L22,0),0)</f>
        <v>0</v>
      </c>
      <c r="M22" s="115">
        <f>IF($C$4="Attiecināmās izmaksas",IF('3a+c+n'!$Q22="A",'3a+c+n'!M22,0),0)</f>
        <v>0</v>
      </c>
      <c r="N22" s="115">
        <f>IF($C$4="Attiecināmās izmaksas",IF('3a+c+n'!$Q22="A",'3a+c+n'!N22,0),0)</f>
        <v>0</v>
      </c>
      <c r="O22" s="115">
        <f>IF($C$4="Attiecināmās izmaksas",IF('3a+c+n'!$Q22="A",'3a+c+n'!O22,0),0)</f>
        <v>0</v>
      </c>
      <c r="P22" s="116">
        <f>IF($C$4="Attiecināmās izmaksas",IF('3a+c+n'!$Q22="A",'3a+c+n'!P22,0),0)</f>
        <v>0</v>
      </c>
    </row>
    <row r="23" spans="1:16" x14ac:dyDescent="0.2">
      <c r="A23" s="51">
        <f>IF(P23=0,0,IF(COUNTBLANK(P23)=1,0,COUNTA($P$14:P23)))</f>
        <v>0</v>
      </c>
      <c r="B23" s="24">
        <f>IF($C$4="Attiecināmās izmaksas",IF('3a+c+n'!$Q23="A",'3a+c+n'!B23,0),0)</f>
        <v>0</v>
      </c>
      <c r="C23" s="24">
        <f>IF($C$4="Attiecināmās izmaksas",IF('3a+c+n'!$Q23="A",'3a+c+n'!C23,0),0)</f>
        <v>0</v>
      </c>
      <c r="D23" s="24">
        <f>IF($C$4="Attiecināmās izmaksas",IF('3a+c+n'!$Q23="A",'3a+c+n'!D23,0),0)</f>
        <v>0</v>
      </c>
      <c r="E23" s="46"/>
      <c r="F23" s="65"/>
      <c r="G23" s="115"/>
      <c r="H23" s="115">
        <f>IF($C$4="Attiecināmās izmaksas",IF('3a+c+n'!$Q23="A",'3a+c+n'!H23,0),0)</f>
        <v>0</v>
      </c>
      <c r="I23" s="115"/>
      <c r="J23" s="115"/>
      <c r="K23" s="116">
        <f>IF($C$4="Attiecināmās izmaksas",IF('3a+c+n'!$Q23="A",'3a+c+n'!K23,0),0)</f>
        <v>0</v>
      </c>
      <c r="L23" s="65">
        <f>IF($C$4="Attiecināmās izmaksas",IF('3a+c+n'!$Q23="A",'3a+c+n'!L23,0),0)</f>
        <v>0</v>
      </c>
      <c r="M23" s="115">
        <f>IF($C$4="Attiecināmās izmaksas",IF('3a+c+n'!$Q23="A",'3a+c+n'!M23,0),0)</f>
        <v>0</v>
      </c>
      <c r="N23" s="115">
        <f>IF($C$4="Attiecināmās izmaksas",IF('3a+c+n'!$Q23="A",'3a+c+n'!N23,0),0)</f>
        <v>0</v>
      </c>
      <c r="O23" s="115">
        <f>IF($C$4="Attiecināmās izmaksas",IF('3a+c+n'!$Q23="A",'3a+c+n'!O23,0),0)</f>
        <v>0</v>
      </c>
      <c r="P23" s="116">
        <f>IF($C$4="Attiecināmās izmaksas",IF('3a+c+n'!$Q23="A",'3a+c+n'!P23,0),0)</f>
        <v>0</v>
      </c>
    </row>
    <row r="24" spans="1:16" x14ac:dyDescent="0.2">
      <c r="A24" s="51">
        <f>IF(P24=0,0,IF(COUNTBLANK(P24)=1,0,COUNTA($P$14:P24)))</f>
        <v>0</v>
      </c>
      <c r="B24" s="24">
        <f>IF($C$4="Attiecināmās izmaksas",IF('3a+c+n'!$Q24="A",'3a+c+n'!B24,0),0)</f>
        <v>0</v>
      </c>
      <c r="C24" s="24">
        <f>IF($C$4="Attiecināmās izmaksas",IF('3a+c+n'!$Q24="A",'3a+c+n'!C24,0),0)</f>
        <v>0</v>
      </c>
      <c r="D24" s="24">
        <f>IF($C$4="Attiecināmās izmaksas",IF('3a+c+n'!$Q24="A",'3a+c+n'!D24,0),0)</f>
        <v>0</v>
      </c>
      <c r="E24" s="46"/>
      <c r="F24" s="65"/>
      <c r="G24" s="115"/>
      <c r="H24" s="115">
        <f>IF($C$4="Attiecināmās izmaksas",IF('3a+c+n'!$Q24="A",'3a+c+n'!H24,0),0)</f>
        <v>0</v>
      </c>
      <c r="I24" s="115"/>
      <c r="J24" s="115"/>
      <c r="K24" s="116">
        <f>IF($C$4="Attiecināmās izmaksas",IF('3a+c+n'!$Q24="A",'3a+c+n'!K24,0),0)</f>
        <v>0</v>
      </c>
      <c r="L24" s="65">
        <f>IF($C$4="Attiecināmās izmaksas",IF('3a+c+n'!$Q24="A",'3a+c+n'!L24,0),0)</f>
        <v>0</v>
      </c>
      <c r="M24" s="115">
        <f>IF($C$4="Attiecināmās izmaksas",IF('3a+c+n'!$Q24="A",'3a+c+n'!M24,0),0)</f>
        <v>0</v>
      </c>
      <c r="N24" s="115">
        <f>IF($C$4="Attiecināmās izmaksas",IF('3a+c+n'!$Q24="A",'3a+c+n'!N24,0),0)</f>
        <v>0</v>
      </c>
      <c r="O24" s="115">
        <f>IF($C$4="Attiecināmās izmaksas",IF('3a+c+n'!$Q24="A",'3a+c+n'!O24,0),0)</f>
        <v>0</v>
      </c>
      <c r="P24" s="116">
        <f>IF($C$4="Attiecināmās izmaksas",IF('3a+c+n'!$Q24="A",'3a+c+n'!P24,0),0)</f>
        <v>0</v>
      </c>
    </row>
    <row r="25" spans="1:16" x14ac:dyDescent="0.2">
      <c r="A25" s="51">
        <f>IF(P25=0,0,IF(COUNTBLANK(P25)=1,0,COUNTA($P$14:P25)))</f>
        <v>0</v>
      </c>
      <c r="B25" s="24">
        <f>IF($C$4="Attiecināmās izmaksas",IF('3a+c+n'!$Q25="A",'3a+c+n'!B25,0),0)</f>
        <v>0</v>
      </c>
      <c r="C25" s="24">
        <f>IF($C$4="Attiecināmās izmaksas",IF('3a+c+n'!$Q25="A",'3a+c+n'!C25,0),0)</f>
        <v>0</v>
      </c>
      <c r="D25" s="24">
        <f>IF($C$4="Attiecināmās izmaksas",IF('3a+c+n'!$Q25="A",'3a+c+n'!D25,0),0)</f>
        <v>0</v>
      </c>
      <c r="E25" s="46"/>
      <c r="F25" s="65"/>
      <c r="G25" s="115"/>
      <c r="H25" s="115">
        <f>IF($C$4="Attiecināmās izmaksas",IF('3a+c+n'!$Q25="A",'3a+c+n'!H25,0),0)</f>
        <v>0</v>
      </c>
      <c r="I25" s="115"/>
      <c r="J25" s="115"/>
      <c r="K25" s="116">
        <f>IF($C$4="Attiecināmās izmaksas",IF('3a+c+n'!$Q25="A",'3a+c+n'!K25,0),0)</f>
        <v>0</v>
      </c>
      <c r="L25" s="65">
        <f>IF($C$4="Attiecināmās izmaksas",IF('3a+c+n'!$Q25="A",'3a+c+n'!L25,0),0)</f>
        <v>0</v>
      </c>
      <c r="M25" s="115">
        <f>IF($C$4="Attiecināmās izmaksas",IF('3a+c+n'!$Q25="A",'3a+c+n'!M25,0),0)</f>
        <v>0</v>
      </c>
      <c r="N25" s="115">
        <f>IF($C$4="Attiecināmās izmaksas",IF('3a+c+n'!$Q25="A",'3a+c+n'!N25,0),0)</f>
        <v>0</v>
      </c>
      <c r="O25" s="115">
        <f>IF($C$4="Attiecināmās izmaksas",IF('3a+c+n'!$Q25="A",'3a+c+n'!O25,0),0)</f>
        <v>0</v>
      </c>
      <c r="P25" s="116">
        <f>IF($C$4="Attiecināmās izmaksas",IF('3a+c+n'!$Q25="A",'3a+c+n'!P25,0),0)</f>
        <v>0</v>
      </c>
    </row>
    <row r="26" spans="1:16" x14ac:dyDescent="0.2">
      <c r="A26" s="51">
        <f>IF(P26=0,0,IF(COUNTBLANK(P26)=1,0,COUNTA($P$14:P26)))</f>
        <v>0</v>
      </c>
      <c r="B26" s="24">
        <f>IF($C$4="Attiecināmās izmaksas",IF('3a+c+n'!$Q26="A",'3a+c+n'!B26,0),0)</f>
        <v>0</v>
      </c>
      <c r="C26" s="24">
        <f>IF($C$4="Attiecināmās izmaksas",IF('3a+c+n'!$Q26="A",'3a+c+n'!C26,0),0)</f>
        <v>0</v>
      </c>
      <c r="D26" s="24">
        <f>IF($C$4="Attiecināmās izmaksas",IF('3a+c+n'!$Q26="A",'3a+c+n'!D26,0),0)</f>
        <v>0</v>
      </c>
      <c r="E26" s="46"/>
      <c r="F26" s="65"/>
      <c r="G26" s="115"/>
      <c r="H26" s="115">
        <f>IF($C$4="Attiecināmās izmaksas",IF('3a+c+n'!$Q26="A",'3a+c+n'!H26,0),0)</f>
        <v>0</v>
      </c>
      <c r="I26" s="115"/>
      <c r="J26" s="115"/>
      <c r="K26" s="116">
        <f>IF($C$4="Attiecināmās izmaksas",IF('3a+c+n'!$Q26="A",'3a+c+n'!K26,0),0)</f>
        <v>0</v>
      </c>
      <c r="L26" s="65">
        <f>IF($C$4="Attiecināmās izmaksas",IF('3a+c+n'!$Q26="A",'3a+c+n'!L26,0),0)</f>
        <v>0</v>
      </c>
      <c r="M26" s="115">
        <f>IF($C$4="Attiecināmās izmaksas",IF('3a+c+n'!$Q26="A",'3a+c+n'!M26,0),0)</f>
        <v>0</v>
      </c>
      <c r="N26" s="115">
        <f>IF($C$4="Attiecināmās izmaksas",IF('3a+c+n'!$Q26="A",'3a+c+n'!N26,0),0)</f>
        <v>0</v>
      </c>
      <c r="O26" s="115">
        <f>IF($C$4="Attiecināmās izmaksas",IF('3a+c+n'!$Q26="A",'3a+c+n'!O26,0),0)</f>
        <v>0</v>
      </c>
      <c r="P26" s="116">
        <f>IF($C$4="Attiecināmās izmaksas",IF('3a+c+n'!$Q26="A",'3a+c+n'!P26,0),0)</f>
        <v>0</v>
      </c>
    </row>
    <row r="27" spans="1:16" x14ac:dyDescent="0.2">
      <c r="A27" s="51">
        <f>IF(P27=0,0,IF(COUNTBLANK(P27)=1,0,COUNTA($P$14:P27)))</f>
        <v>0</v>
      </c>
      <c r="B27" s="24">
        <f>IF($C$4="Attiecināmās izmaksas",IF('3a+c+n'!$Q27="A",'3a+c+n'!B27,0),0)</f>
        <v>0</v>
      </c>
      <c r="C27" s="24">
        <f>IF($C$4="Attiecināmās izmaksas",IF('3a+c+n'!$Q27="A",'3a+c+n'!C27,0),0)</f>
        <v>0</v>
      </c>
      <c r="D27" s="24">
        <f>IF($C$4="Attiecināmās izmaksas",IF('3a+c+n'!$Q27="A",'3a+c+n'!D27,0),0)</f>
        <v>0</v>
      </c>
      <c r="E27" s="46"/>
      <c r="F27" s="65"/>
      <c r="G27" s="115"/>
      <c r="H27" s="115">
        <f>IF($C$4="Attiecināmās izmaksas",IF('3a+c+n'!$Q27="A",'3a+c+n'!H27,0),0)</f>
        <v>0</v>
      </c>
      <c r="I27" s="115"/>
      <c r="J27" s="115"/>
      <c r="K27" s="116">
        <f>IF($C$4="Attiecināmās izmaksas",IF('3a+c+n'!$Q27="A",'3a+c+n'!K27,0),0)</f>
        <v>0</v>
      </c>
      <c r="L27" s="65">
        <f>IF($C$4="Attiecināmās izmaksas",IF('3a+c+n'!$Q27="A",'3a+c+n'!L27,0),0)</f>
        <v>0</v>
      </c>
      <c r="M27" s="115">
        <f>IF($C$4="Attiecināmās izmaksas",IF('3a+c+n'!$Q27="A",'3a+c+n'!M27,0),0)</f>
        <v>0</v>
      </c>
      <c r="N27" s="115">
        <f>IF($C$4="Attiecināmās izmaksas",IF('3a+c+n'!$Q27="A",'3a+c+n'!N27,0),0)</f>
        <v>0</v>
      </c>
      <c r="O27" s="115">
        <f>IF($C$4="Attiecināmās izmaksas",IF('3a+c+n'!$Q27="A",'3a+c+n'!O27,0),0)</f>
        <v>0</v>
      </c>
      <c r="P27" s="116">
        <f>IF($C$4="Attiecināmās izmaksas",IF('3a+c+n'!$Q27="A",'3a+c+n'!P27,0),0)</f>
        <v>0</v>
      </c>
    </row>
    <row r="28" spans="1:16" x14ac:dyDescent="0.2">
      <c r="A28" s="51">
        <f>IF(P28=0,0,IF(COUNTBLANK(P28)=1,0,COUNTA($P$14:P28)))</f>
        <v>0</v>
      </c>
      <c r="B28" s="24">
        <f>IF($C$4="Attiecināmās izmaksas",IF('3a+c+n'!$Q28="A",'3a+c+n'!B28,0),0)</f>
        <v>0</v>
      </c>
      <c r="C28" s="24">
        <f>IF($C$4="Attiecināmās izmaksas",IF('3a+c+n'!$Q28="A",'3a+c+n'!C28,0),0)</f>
        <v>0</v>
      </c>
      <c r="D28" s="24">
        <f>IF($C$4="Attiecināmās izmaksas",IF('3a+c+n'!$Q28="A",'3a+c+n'!D28,0),0)</f>
        <v>0</v>
      </c>
      <c r="E28" s="46"/>
      <c r="F28" s="65"/>
      <c r="G28" s="115"/>
      <c r="H28" s="115">
        <f>IF($C$4="Attiecināmās izmaksas",IF('3a+c+n'!$Q28="A",'3a+c+n'!H28,0),0)</f>
        <v>0</v>
      </c>
      <c r="I28" s="115"/>
      <c r="J28" s="115"/>
      <c r="K28" s="116">
        <f>IF($C$4="Attiecināmās izmaksas",IF('3a+c+n'!$Q28="A",'3a+c+n'!K28,0),0)</f>
        <v>0</v>
      </c>
      <c r="L28" s="65">
        <f>IF($C$4="Attiecināmās izmaksas",IF('3a+c+n'!$Q28="A",'3a+c+n'!L28,0),0)</f>
        <v>0</v>
      </c>
      <c r="M28" s="115">
        <f>IF($C$4="Attiecināmās izmaksas",IF('3a+c+n'!$Q28="A",'3a+c+n'!M28,0),0)</f>
        <v>0</v>
      </c>
      <c r="N28" s="115">
        <f>IF($C$4="Attiecināmās izmaksas",IF('3a+c+n'!$Q28="A",'3a+c+n'!N28,0),0)</f>
        <v>0</v>
      </c>
      <c r="O28" s="115">
        <f>IF($C$4="Attiecināmās izmaksas",IF('3a+c+n'!$Q28="A",'3a+c+n'!O28,0),0)</f>
        <v>0</v>
      </c>
      <c r="P28" s="116">
        <f>IF($C$4="Attiecināmās izmaksas",IF('3a+c+n'!$Q28="A",'3a+c+n'!P28,0),0)</f>
        <v>0</v>
      </c>
    </row>
    <row r="29" spans="1:16" x14ac:dyDescent="0.2">
      <c r="A29" s="51">
        <f>IF(P29=0,0,IF(COUNTBLANK(P29)=1,0,COUNTA($P$14:P29)))</f>
        <v>0</v>
      </c>
      <c r="B29" s="24">
        <f>IF($C$4="Attiecināmās izmaksas",IF('3a+c+n'!$Q29="A",'3a+c+n'!B29,0),0)</f>
        <v>0</v>
      </c>
      <c r="C29" s="24">
        <f>IF($C$4="Attiecināmās izmaksas",IF('3a+c+n'!$Q29="A",'3a+c+n'!C29,0),0)</f>
        <v>0</v>
      </c>
      <c r="D29" s="24">
        <f>IF($C$4="Attiecināmās izmaksas",IF('3a+c+n'!$Q29="A",'3a+c+n'!D29,0),0)</f>
        <v>0</v>
      </c>
      <c r="E29" s="46"/>
      <c r="F29" s="65"/>
      <c r="G29" s="115"/>
      <c r="H29" s="115">
        <f>IF($C$4="Attiecināmās izmaksas",IF('3a+c+n'!$Q29="A",'3a+c+n'!H29,0),0)</f>
        <v>0</v>
      </c>
      <c r="I29" s="115"/>
      <c r="J29" s="115"/>
      <c r="K29" s="116">
        <f>IF($C$4="Attiecināmās izmaksas",IF('3a+c+n'!$Q29="A",'3a+c+n'!K29,0),0)</f>
        <v>0</v>
      </c>
      <c r="L29" s="65">
        <f>IF($C$4="Attiecināmās izmaksas",IF('3a+c+n'!$Q29="A",'3a+c+n'!L29,0),0)</f>
        <v>0</v>
      </c>
      <c r="M29" s="115">
        <f>IF($C$4="Attiecināmās izmaksas",IF('3a+c+n'!$Q29="A",'3a+c+n'!M29,0),0)</f>
        <v>0</v>
      </c>
      <c r="N29" s="115">
        <f>IF($C$4="Attiecināmās izmaksas",IF('3a+c+n'!$Q29="A",'3a+c+n'!N29,0),0)</f>
        <v>0</v>
      </c>
      <c r="O29" s="115">
        <f>IF($C$4="Attiecināmās izmaksas",IF('3a+c+n'!$Q29="A",'3a+c+n'!O29,0),0)</f>
        <v>0</v>
      </c>
      <c r="P29" s="116">
        <f>IF($C$4="Attiecināmās izmaksas",IF('3a+c+n'!$Q29="A",'3a+c+n'!P29,0),0)</f>
        <v>0</v>
      </c>
    </row>
    <row r="30" spans="1:16" x14ac:dyDescent="0.2">
      <c r="A30" s="51">
        <f>IF(P30=0,0,IF(COUNTBLANK(P30)=1,0,COUNTA($P$14:P30)))</f>
        <v>0</v>
      </c>
      <c r="B30" s="24">
        <f>IF($C$4="Attiecināmās izmaksas",IF('3a+c+n'!$Q30="A",'3a+c+n'!B30,0),0)</f>
        <v>0</v>
      </c>
      <c r="C30" s="24">
        <f>IF($C$4="Attiecināmās izmaksas",IF('3a+c+n'!$Q30="A",'3a+c+n'!C30,0),0)</f>
        <v>0</v>
      </c>
      <c r="D30" s="24">
        <f>IF($C$4="Attiecināmās izmaksas",IF('3a+c+n'!$Q30="A",'3a+c+n'!D30,0),0)</f>
        <v>0</v>
      </c>
      <c r="E30" s="46"/>
      <c r="F30" s="65"/>
      <c r="G30" s="115"/>
      <c r="H30" s="115">
        <f>IF($C$4="Attiecināmās izmaksas",IF('3a+c+n'!$Q30="A",'3a+c+n'!H30,0),0)</f>
        <v>0</v>
      </c>
      <c r="I30" s="115"/>
      <c r="J30" s="115"/>
      <c r="K30" s="116">
        <f>IF($C$4="Attiecināmās izmaksas",IF('3a+c+n'!$Q30="A",'3a+c+n'!K30,0),0)</f>
        <v>0</v>
      </c>
      <c r="L30" s="65">
        <f>IF($C$4="Attiecināmās izmaksas",IF('3a+c+n'!$Q30="A",'3a+c+n'!L30,0),0)</f>
        <v>0</v>
      </c>
      <c r="M30" s="115">
        <f>IF($C$4="Attiecināmās izmaksas",IF('3a+c+n'!$Q30="A",'3a+c+n'!M30,0),0)</f>
        <v>0</v>
      </c>
      <c r="N30" s="115">
        <f>IF($C$4="Attiecināmās izmaksas",IF('3a+c+n'!$Q30="A",'3a+c+n'!N30,0),0)</f>
        <v>0</v>
      </c>
      <c r="O30" s="115">
        <f>IF($C$4="Attiecināmās izmaksas",IF('3a+c+n'!$Q30="A",'3a+c+n'!O30,0),0)</f>
        <v>0</v>
      </c>
      <c r="P30" s="116">
        <f>IF($C$4="Attiecināmās izmaksas",IF('3a+c+n'!$Q30="A",'3a+c+n'!P30,0),0)</f>
        <v>0</v>
      </c>
    </row>
    <row r="31" spans="1:16" x14ac:dyDescent="0.2">
      <c r="A31" s="51">
        <f>IF(P31=0,0,IF(COUNTBLANK(P31)=1,0,COUNTA($P$14:P31)))</f>
        <v>0</v>
      </c>
      <c r="B31" s="24">
        <f>IF($C$4="Attiecināmās izmaksas",IF('3a+c+n'!$Q31="A",'3a+c+n'!B31,0),0)</f>
        <v>0</v>
      </c>
      <c r="C31" s="24">
        <f>IF($C$4="Attiecināmās izmaksas",IF('3a+c+n'!$Q31="A",'3a+c+n'!C31,0),0)</f>
        <v>0</v>
      </c>
      <c r="D31" s="24">
        <f>IF($C$4="Attiecināmās izmaksas",IF('3a+c+n'!$Q31="A",'3a+c+n'!D31,0),0)</f>
        <v>0</v>
      </c>
      <c r="E31" s="46"/>
      <c r="F31" s="65"/>
      <c r="G31" s="115"/>
      <c r="H31" s="115">
        <f>IF($C$4="Attiecināmās izmaksas",IF('3a+c+n'!$Q31="A",'3a+c+n'!H31,0),0)</f>
        <v>0</v>
      </c>
      <c r="I31" s="115"/>
      <c r="J31" s="115"/>
      <c r="K31" s="116">
        <f>IF($C$4="Attiecināmās izmaksas",IF('3a+c+n'!$Q31="A",'3a+c+n'!K31,0),0)</f>
        <v>0</v>
      </c>
      <c r="L31" s="65">
        <f>IF($C$4="Attiecināmās izmaksas",IF('3a+c+n'!$Q31="A",'3a+c+n'!L31,0),0)</f>
        <v>0</v>
      </c>
      <c r="M31" s="115">
        <f>IF($C$4="Attiecināmās izmaksas",IF('3a+c+n'!$Q31="A",'3a+c+n'!M31,0),0)</f>
        <v>0</v>
      </c>
      <c r="N31" s="115">
        <f>IF($C$4="Attiecināmās izmaksas",IF('3a+c+n'!$Q31="A",'3a+c+n'!N31,0),0)</f>
        <v>0</v>
      </c>
      <c r="O31" s="115">
        <f>IF($C$4="Attiecināmās izmaksas",IF('3a+c+n'!$Q31="A",'3a+c+n'!O31,0),0)</f>
        <v>0</v>
      </c>
      <c r="P31" s="116">
        <f>IF($C$4="Attiecināmās izmaksas",IF('3a+c+n'!$Q31="A",'3a+c+n'!P31,0),0)</f>
        <v>0</v>
      </c>
    </row>
    <row r="32" spans="1:16" x14ac:dyDescent="0.2">
      <c r="A32" s="51">
        <f>IF(P32=0,0,IF(COUNTBLANK(P32)=1,0,COUNTA($P$14:P32)))</f>
        <v>0</v>
      </c>
      <c r="B32" s="24">
        <f>IF($C$4="Attiecināmās izmaksas",IF('3a+c+n'!$Q32="A",'3a+c+n'!B32,0),0)</f>
        <v>0</v>
      </c>
      <c r="C32" s="24">
        <f>IF($C$4="Attiecināmās izmaksas",IF('3a+c+n'!$Q32="A",'3a+c+n'!C32,0),0)</f>
        <v>0</v>
      </c>
      <c r="D32" s="24">
        <f>IF($C$4="Attiecināmās izmaksas",IF('3a+c+n'!$Q32="A",'3a+c+n'!D32,0),0)</f>
        <v>0</v>
      </c>
      <c r="E32" s="46"/>
      <c r="F32" s="65"/>
      <c r="G32" s="115"/>
      <c r="H32" s="115">
        <f>IF($C$4="Attiecināmās izmaksas",IF('3a+c+n'!$Q32="A",'3a+c+n'!H32,0),0)</f>
        <v>0</v>
      </c>
      <c r="I32" s="115"/>
      <c r="J32" s="115"/>
      <c r="K32" s="116">
        <f>IF($C$4="Attiecināmās izmaksas",IF('3a+c+n'!$Q32="A",'3a+c+n'!K32,0),0)</f>
        <v>0</v>
      </c>
      <c r="L32" s="65">
        <f>IF($C$4="Attiecināmās izmaksas",IF('3a+c+n'!$Q32="A",'3a+c+n'!L32,0),0)</f>
        <v>0</v>
      </c>
      <c r="M32" s="115">
        <f>IF($C$4="Attiecināmās izmaksas",IF('3a+c+n'!$Q32="A",'3a+c+n'!M32,0),0)</f>
        <v>0</v>
      </c>
      <c r="N32" s="115">
        <f>IF($C$4="Attiecināmās izmaksas",IF('3a+c+n'!$Q32="A",'3a+c+n'!N32,0),0)</f>
        <v>0</v>
      </c>
      <c r="O32" s="115">
        <f>IF($C$4="Attiecināmās izmaksas",IF('3a+c+n'!$Q32="A",'3a+c+n'!O32,0),0)</f>
        <v>0</v>
      </c>
      <c r="P32" s="116">
        <f>IF($C$4="Attiecināmās izmaksas",IF('3a+c+n'!$Q32="A",'3a+c+n'!P32,0),0)</f>
        <v>0</v>
      </c>
    </row>
    <row r="33" spans="1:16" x14ac:dyDescent="0.2">
      <c r="A33" s="51">
        <f>IF(P33=0,0,IF(COUNTBLANK(P33)=1,0,COUNTA($P$14:P33)))</f>
        <v>0</v>
      </c>
      <c r="B33" s="24">
        <f>IF($C$4="Attiecināmās izmaksas",IF('3a+c+n'!$Q33="A",'3a+c+n'!B33,0),0)</f>
        <v>0</v>
      </c>
      <c r="C33" s="24">
        <f>IF($C$4="Attiecināmās izmaksas",IF('3a+c+n'!$Q33="A",'3a+c+n'!C33,0),0)</f>
        <v>0</v>
      </c>
      <c r="D33" s="24">
        <f>IF($C$4="Attiecināmās izmaksas",IF('3a+c+n'!$Q33="A",'3a+c+n'!D33,0),0)</f>
        <v>0</v>
      </c>
      <c r="E33" s="46"/>
      <c r="F33" s="65"/>
      <c r="G33" s="115"/>
      <c r="H33" s="115">
        <f>IF($C$4="Attiecināmās izmaksas",IF('3a+c+n'!$Q33="A",'3a+c+n'!H33,0),0)</f>
        <v>0</v>
      </c>
      <c r="I33" s="115"/>
      <c r="J33" s="115"/>
      <c r="K33" s="116">
        <f>IF($C$4="Attiecināmās izmaksas",IF('3a+c+n'!$Q33="A",'3a+c+n'!K33,0),0)</f>
        <v>0</v>
      </c>
      <c r="L33" s="65">
        <f>IF($C$4="Attiecināmās izmaksas",IF('3a+c+n'!$Q33="A",'3a+c+n'!L33,0),0)</f>
        <v>0</v>
      </c>
      <c r="M33" s="115">
        <f>IF($C$4="Attiecināmās izmaksas",IF('3a+c+n'!$Q33="A",'3a+c+n'!M33,0),0)</f>
        <v>0</v>
      </c>
      <c r="N33" s="115">
        <f>IF($C$4="Attiecināmās izmaksas",IF('3a+c+n'!$Q33="A",'3a+c+n'!N33,0),0)</f>
        <v>0</v>
      </c>
      <c r="O33" s="115">
        <f>IF($C$4="Attiecināmās izmaksas",IF('3a+c+n'!$Q33="A",'3a+c+n'!O33,0),0)</f>
        <v>0</v>
      </c>
      <c r="P33" s="116">
        <f>IF($C$4="Attiecināmās izmaksas",IF('3a+c+n'!$Q33="A",'3a+c+n'!P33,0),0)</f>
        <v>0</v>
      </c>
    </row>
    <row r="34" spans="1:16" x14ac:dyDescent="0.2">
      <c r="A34" s="51">
        <f>IF(P34=0,0,IF(COUNTBLANK(P34)=1,0,COUNTA($P$14:P34)))</f>
        <v>0</v>
      </c>
      <c r="B34" s="24">
        <f>IF($C$4="Attiecināmās izmaksas",IF('3a+c+n'!$Q34="A",'3a+c+n'!B34,0),0)</f>
        <v>0</v>
      </c>
      <c r="C34" s="24">
        <f>IF($C$4="Attiecināmās izmaksas",IF('3a+c+n'!$Q34="A",'3a+c+n'!C34,0),0)</f>
        <v>0</v>
      </c>
      <c r="D34" s="24">
        <f>IF($C$4="Attiecināmās izmaksas",IF('3a+c+n'!$Q34="A",'3a+c+n'!D34,0),0)</f>
        <v>0</v>
      </c>
      <c r="E34" s="46"/>
      <c r="F34" s="65"/>
      <c r="G34" s="115"/>
      <c r="H34" s="115">
        <f>IF($C$4="Attiecināmās izmaksas",IF('3a+c+n'!$Q34="A",'3a+c+n'!H34,0),0)</f>
        <v>0</v>
      </c>
      <c r="I34" s="115"/>
      <c r="J34" s="115"/>
      <c r="K34" s="116">
        <f>IF($C$4="Attiecināmās izmaksas",IF('3a+c+n'!$Q34="A",'3a+c+n'!K34,0),0)</f>
        <v>0</v>
      </c>
      <c r="L34" s="65">
        <f>IF($C$4="Attiecināmās izmaksas",IF('3a+c+n'!$Q34="A",'3a+c+n'!L34,0),0)</f>
        <v>0</v>
      </c>
      <c r="M34" s="115">
        <f>IF($C$4="Attiecināmās izmaksas",IF('3a+c+n'!$Q34="A",'3a+c+n'!M34,0),0)</f>
        <v>0</v>
      </c>
      <c r="N34" s="115">
        <f>IF($C$4="Attiecināmās izmaksas",IF('3a+c+n'!$Q34="A",'3a+c+n'!N34,0),0)</f>
        <v>0</v>
      </c>
      <c r="O34" s="115">
        <f>IF($C$4="Attiecināmās izmaksas",IF('3a+c+n'!$Q34="A",'3a+c+n'!O34,0),0)</f>
        <v>0</v>
      </c>
      <c r="P34" s="116">
        <f>IF($C$4="Attiecināmās izmaksas",IF('3a+c+n'!$Q34="A",'3a+c+n'!P34,0),0)</f>
        <v>0</v>
      </c>
    </row>
    <row r="35" spans="1:16" x14ac:dyDescent="0.2">
      <c r="A35" s="51">
        <f>IF(P35=0,0,IF(COUNTBLANK(P35)=1,0,COUNTA($P$14:P35)))</f>
        <v>0</v>
      </c>
      <c r="B35" s="24">
        <f>IF($C$4="Attiecināmās izmaksas",IF('3a+c+n'!$Q35="A",'3a+c+n'!B35,0),0)</f>
        <v>0</v>
      </c>
      <c r="C35" s="24">
        <f>IF($C$4="Attiecināmās izmaksas",IF('3a+c+n'!$Q35="A",'3a+c+n'!C35,0),0)</f>
        <v>0</v>
      </c>
      <c r="D35" s="24">
        <f>IF($C$4="Attiecināmās izmaksas",IF('3a+c+n'!$Q35="A",'3a+c+n'!D35,0),0)</f>
        <v>0</v>
      </c>
      <c r="E35" s="46"/>
      <c r="F35" s="65"/>
      <c r="G35" s="115"/>
      <c r="H35" s="115">
        <f>IF($C$4="Attiecināmās izmaksas",IF('3a+c+n'!$Q35="A",'3a+c+n'!H35,0),0)</f>
        <v>0</v>
      </c>
      <c r="I35" s="115"/>
      <c r="J35" s="115"/>
      <c r="K35" s="116">
        <f>IF($C$4="Attiecināmās izmaksas",IF('3a+c+n'!$Q35="A",'3a+c+n'!K35,0),0)</f>
        <v>0</v>
      </c>
      <c r="L35" s="65">
        <f>IF($C$4="Attiecināmās izmaksas",IF('3a+c+n'!$Q35="A",'3a+c+n'!L35,0),0)</f>
        <v>0</v>
      </c>
      <c r="M35" s="115">
        <f>IF($C$4="Attiecināmās izmaksas",IF('3a+c+n'!$Q35="A",'3a+c+n'!M35,0),0)</f>
        <v>0</v>
      </c>
      <c r="N35" s="115">
        <f>IF($C$4="Attiecināmās izmaksas",IF('3a+c+n'!$Q35="A",'3a+c+n'!N35,0),0)</f>
        <v>0</v>
      </c>
      <c r="O35" s="115">
        <f>IF($C$4="Attiecināmās izmaksas",IF('3a+c+n'!$Q35="A",'3a+c+n'!O35,0),0)</f>
        <v>0</v>
      </c>
      <c r="P35" s="116">
        <f>IF($C$4="Attiecināmās izmaksas",IF('3a+c+n'!$Q35="A",'3a+c+n'!P35,0),0)</f>
        <v>0</v>
      </c>
    </row>
    <row r="36" spans="1:16" x14ac:dyDescent="0.2">
      <c r="A36" s="51">
        <f>IF(P36=0,0,IF(COUNTBLANK(P36)=1,0,COUNTA($P$14:P36)))</f>
        <v>0</v>
      </c>
      <c r="B36" s="24">
        <f>IF($C$4="Attiecināmās izmaksas",IF('3a+c+n'!$Q36="A",'3a+c+n'!B36,0),0)</f>
        <v>0</v>
      </c>
      <c r="C36" s="24">
        <f>IF($C$4="Attiecināmās izmaksas",IF('3a+c+n'!$Q36="A",'3a+c+n'!C36,0),0)</f>
        <v>0</v>
      </c>
      <c r="D36" s="24">
        <f>IF($C$4="Attiecināmās izmaksas",IF('3a+c+n'!$Q36="A",'3a+c+n'!D36,0),0)</f>
        <v>0</v>
      </c>
      <c r="E36" s="46"/>
      <c r="F36" s="65"/>
      <c r="G36" s="115"/>
      <c r="H36" s="115">
        <f>IF($C$4="Attiecināmās izmaksas",IF('3a+c+n'!$Q36="A",'3a+c+n'!H36,0),0)</f>
        <v>0</v>
      </c>
      <c r="I36" s="115"/>
      <c r="J36" s="115"/>
      <c r="K36" s="116">
        <f>IF($C$4="Attiecināmās izmaksas",IF('3a+c+n'!$Q36="A",'3a+c+n'!K36,0),0)</f>
        <v>0</v>
      </c>
      <c r="L36" s="65">
        <f>IF($C$4="Attiecināmās izmaksas",IF('3a+c+n'!$Q36="A",'3a+c+n'!L36,0),0)</f>
        <v>0</v>
      </c>
      <c r="M36" s="115">
        <f>IF($C$4="Attiecināmās izmaksas",IF('3a+c+n'!$Q36="A",'3a+c+n'!M36,0),0)</f>
        <v>0</v>
      </c>
      <c r="N36" s="115">
        <f>IF($C$4="Attiecināmās izmaksas",IF('3a+c+n'!$Q36="A",'3a+c+n'!N36,0),0)</f>
        <v>0</v>
      </c>
      <c r="O36" s="115">
        <f>IF($C$4="Attiecināmās izmaksas",IF('3a+c+n'!$Q36="A",'3a+c+n'!O36,0),0)</f>
        <v>0</v>
      </c>
      <c r="P36" s="116">
        <f>IF($C$4="Attiecināmās izmaksas",IF('3a+c+n'!$Q36="A",'3a+c+n'!P36,0),0)</f>
        <v>0</v>
      </c>
    </row>
    <row r="37" spans="1:16" x14ac:dyDescent="0.2">
      <c r="A37" s="51">
        <f>IF(P37=0,0,IF(COUNTBLANK(P37)=1,0,COUNTA($P$14:P37)))</f>
        <v>0</v>
      </c>
      <c r="B37" s="24">
        <f>IF($C$4="Attiecināmās izmaksas",IF('3a+c+n'!$Q37="A",'3a+c+n'!B37,0),0)</f>
        <v>0</v>
      </c>
      <c r="C37" s="24">
        <f>IF($C$4="Attiecināmās izmaksas",IF('3a+c+n'!$Q37="A",'3a+c+n'!C37,0),0)</f>
        <v>0</v>
      </c>
      <c r="D37" s="24">
        <f>IF($C$4="Attiecināmās izmaksas",IF('3a+c+n'!$Q37="A",'3a+c+n'!D37,0),0)</f>
        <v>0</v>
      </c>
      <c r="E37" s="46"/>
      <c r="F37" s="65"/>
      <c r="G37" s="115"/>
      <c r="H37" s="115">
        <f>IF($C$4="Attiecināmās izmaksas",IF('3a+c+n'!$Q37="A",'3a+c+n'!H37,0),0)</f>
        <v>0</v>
      </c>
      <c r="I37" s="115"/>
      <c r="J37" s="115"/>
      <c r="K37" s="116">
        <f>IF($C$4="Attiecināmās izmaksas",IF('3a+c+n'!$Q37="A",'3a+c+n'!K37,0),0)</f>
        <v>0</v>
      </c>
      <c r="L37" s="65">
        <f>IF($C$4="Attiecināmās izmaksas",IF('3a+c+n'!$Q37="A",'3a+c+n'!L37,0),0)</f>
        <v>0</v>
      </c>
      <c r="M37" s="115">
        <f>IF($C$4="Attiecināmās izmaksas",IF('3a+c+n'!$Q37="A",'3a+c+n'!M37,0),0)</f>
        <v>0</v>
      </c>
      <c r="N37" s="115">
        <f>IF($C$4="Attiecināmās izmaksas",IF('3a+c+n'!$Q37="A",'3a+c+n'!N37,0),0)</f>
        <v>0</v>
      </c>
      <c r="O37" s="115">
        <f>IF($C$4="Attiecināmās izmaksas",IF('3a+c+n'!$Q37="A",'3a+c+n'!O37,0),0)</f>
        <v>0</v>
      </c>
      <c r="P37" s="116">
        <f>IF($C$4="Attiecināmās izmaksas",IF('3a+c+n'!$Q37="A",'3a+c+n'!P37,0),0)</f>
        <v>0</v>
      </c>
    </row>
    <row r="38" spans="1:16" x14ac:dyDescent="0.2">
      <c r="A38" s="51">
        <f>IF(P38=0,0,IF(COUNTBLANK(P38)=1,0,COUNTA($P$14:P38)))</f>
        <v>0</v>
      </c>
      <c r="B38" s="24">
        <f>IF($C$4="Attiecināmās izmaksas",IF('3a+c+n'!$Q38="A",'3a+c+n'!B38,0),0)</f>
        <v>0</v>
      </c>
      <c r="C38" s="24">
        <f>IF($C$4="Attiecināmās izmaksas",IF('3a+c+n'!$Q38="A",'3a+c+n'!C38,0),0)</f>
        <v>0</v>
      </c>
      <c r="D38" s="24">
        <f>IF($C$4="Attiecināmās izmaksas",IF('3a+c+n'!$Q38="A",'3a+c+n'!D38,0),0)</f>
        <v>0</v>
      </c>
      <c r="E38" s="46"/>
      <c r="F38" s="65"/>
      <c r="G38" s="115"/>
      <c r="H38" s="115">
        <f>IF($C$4="Attiecināmās izmaksas",IF('3a+c+n'!$Q38="A",'3a+c+n'!H38,0),0)</f>
        <v>0</v>
      </c>
      <c r="I38" s="115"/>
      <c r="J38" s="115"/>
      <c r="K38" s="116">
        <f>IF($C$4="Attiecināmās izmaksas",IF('3a+c+n'!$Q38="A",'3a+c+n'!K38,0),0)</f>
        <v>0</v>
      </c>
      <c r="L38" s="65">
        <f>IF($C$4="Attiecināmās izmaksas",IF('3a+c+n'!$Q38="A",'3a+c+n'!L38,0),0)</f>
        <v>0</v>
      </c>
      <c r="M38" s="115">
        <f>IF($C$4="Attiecināmās izmaksas",IF('3a+c+n'!$Q38="A",'3a+c+n'!M38,0),0)</f>
        <v>0</v>
      </c>
      <c r="N38" s="115">
        <f>IF($C$4="Attiecināmās izmaksas",IF('3a+c+n'!$Q38="A",'3a+c+n'!N38,0),0)</f>
        <v>0</v>
      </c>
      <c r="O38" s="115">
        <f>IF($C$4="Attiecināmās izmaksas",IF('3a+c+n'!$Q38="A",'3a+c+n'!O38,0),0)</f>
        <v>0</v>
      </c>
      <c r="P38" s="116">
        <f>IF($C$4="Attiecināmās izmaksas",IF('3a+c+n'!$Q38="A",'3a+c+n'!P38,0),0)</f>
        <v>0</v>
      </c>
    </row>
    <row r="39" spans="1:16" ht="12" customHeight="1" thickBot="1" x14ac:dyDescent="0.25">
      <c r="A39" s="207" t="s">
        <v>62</v>
      </c>
      <c r="B39" s="208"/>
      <c r="C39" s="208"/>
      <c r="D39" s="208"/>
      <c r="E39" s="208"/>
      <c r="F39" s="208"/>
      <c r="G39" s="208"/>
      <c r="H39" s="208"/>
      <c r="I39" s="208"/>
      <c r="J39" s="208"/>
      <c r="K39" s="209"/>
      <c r="L39" s="126">
        <f>SUM(L14:L38)</f>
        <v>0</v>
      </c>
      <c r="M39" s="127">
        <f>SUM(M14:M38)</f>
        <v>0</v>
      </c>
      <c r="N39" s="127">
        <f>SUM(N14:N38)</f>
        <v>0</v>
      </c>
      <c r="O39" s="127">
        <f>SUM(O14:O38)</f>
        <v>0</v>
      </c>
      <c r="P39" s="128">
        <f>SUM(P14:P38)</f>
        <v>0</v>
      </c>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 t="s">
        <v>14</v>
      </c>
      <c r="B42" s="16"/>
      <c r="C42" s="210">
        <f>'Kops n'!C28:H28</f>
        <v>0</v>
      </c>
      <c r="D42" s="210"/>
      <c r="E42" s="210"/>
      <c r="F42" s="210"/>
      <c r="G42" s="210"/>
      <c r="H42" s="210"/>
      <c r="I42" s="16"/>
      <c r="J42" s="16"/>
      <c r="K42" s="16"/>
      <c r="L42" s="16"/>
      <c r="M42" s="16"/>
      <c r="N42" s="16"/>
      <c r="O42" s="16"/>
      <c r="P42" s="16"/>
    </row>
    <row r="43" spans="1:16" x14ac:dyDescent="0.2">
      <c r="A43" s="16"/>
      <c r="B43" s="16"/>
      <c r="C43" s="136" t="s">
        <v>15</v>
      </c>
      <c r="D43" s="136"/>
      <c r="E43" s="136"/>
      <c r="F43" s="136"/>
      <c r="G43" s="136"/>
      <c r="H43" s="13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55" t="str">
        <f>'Kops n'!A31:D31</f>
        <v>Tāme sastādīta 202_. gada _.________</v>
      </c>
      <c r="B45" s="156"/>
      <c r="C45" s="156"/>
      <c r="D45" s="15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 t="s">
        <v>41</v>
      </c>
      <c r="B47" s="16"/>
      <c r="C47" s="210">
        <f>'Kops n'!C33:H33</f>
        <v>0</v>
      </c>
      <c r="D47" s="210"/>
      <c r="E47" s="210"/>
      <c r="F47" s="210"/>
      <c r="G47" s="210"/>
      <c r="H47" s="210"/>
      <c r="I47" s="16"/>
      <c r="J47" s="16"/>
      <c r="K47" s="16"/>
      <c r="L47" s="16"/>
      <c r="M47" s="16"/>
      <c r="N47" s="16"/>
      <c r="O47" s="16"/>
      <c r="P47" s="16"/>
    </row>
    <row r="48" spans="1:16" x14ac:dyDescent="0.2">
      <c r="A48" s="16"/>
      <c r="B48" s="16"/>
      <c r="C48" s="136" t="s">
        <v>15</v>
      </c>
      <c r="D48" s="136"/>
      <c r="E48" s="136"/>
      <c r="F48" s="136"/>
      <c r="G48" s="136"/>
      <c r="H48" s="13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78" t="s">
        <v>16</v>
      </c>
      <c r="B50" s="42"/>
      <c r="C50" s="83">
        <f>'Kops n'!C36</f>
        <v>0</v>
      </c>
      <c r="D50" s="42"/>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sheetData>
  <mergeCells count="23">
    <mergeCell ref="C2:I2"/>
    <mergeCell ref="C3:I3"/>
    <mergeCell ref="C4:I4"/>
    <mergeCell ref="D5:L5"/>
    <mergeCell ref="D6:L6"/>
    <mergeCell ref="D8:L8"/>
    <mergeCell ref="A9:F9"/>
    <mergeCell ref="J9:M9"/>
    <mergeCell ref="N9:O9"/>
    <mergeCell ref="D7:L7"/>
    <mergeCell ref="C48:H48"/>
    <mergeCell ref="L12:P12"/>
    <mergeCell ref="A39:K39"/>
    <mergeCell ref="C42:H42"/>
    <mergeCell ref="C43:H43"/>
    <mergeCell ref="A45:D45"/>
    <mergeCell ref="C47:H47"/>
    <mergeCell ref="A12:A13"/>
    <mergeCell ref="B12:B13"/>
    <mergeCell ref="C12:C13"/>
    <mergeCell ref="D12:D13"/>
    <mergeCell ref="E12:E13"/>
    <mergeCell ref="F12:K12"/>
  </mergeCells>
  <conditionalFormatting sqref="A39:K39">
    <cfRule type="containsText" dxfId="34" priority="3" operator="containsText" text="Tiešās izmaksas kopā, t. sk. darba devēja sociālais nodoklis __.__% ">
      <formula>NOT(ISERROR(SEARCH("Tiešās izmaksas kopā, t. sk. darba devēja sociālais nodoklis __.__% ",A39)))</formula>
    </cfRule>
  </conditionalFormatting>
  <conditionalFormatting sqref="A14:P38">
    <cfRule type="cellIs" dxfId="33" priority="1" operator="equal">
      <formula>0</formula>
    </cfRule>
  </conditionalFormatting>
  <conditionalFormatting sqref="C2:I2 D5:L8 N9:O9 L39:P39 C42:H42 C47:H47 C50">
    <cfRule type="cellIs" dxfId="32"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0163-44AE-4EEA-8DD2-B33E74EE6D0B}">
  <sheetPr>
    <tabColor rgb="FFFFFF00"/>
  </sheetPr>
  <dimension ref="A1:P51"/>
  <sheetViews>
    <sheetView topLeftCell="A14" workbookViewId="0">
      <selection activeCell="V47" sqref="V47"/>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'3a+c+n'!D1</f>
        <v>3</v>
      </c>
      <c r="E1" s="22"/>
      <c r="F1" s="22"/>
      <c r="G1" s="22"/>
      <c r="H1" s="22"/>
      <c r="I1" s="22"/>
      <c r="J1" s="22"/>
      <c r="N1" s="26"/>
      <c r="O1" s="27"/>
      <c r="P1" s="28"/>
    </row>
    <row r="2" spans="1:16" x14ac:dyDescent="0.2">
      <c r="A2" s="29"/>
      <c r="B2" s="29"/>
      <c r="C2" s="222" t="str">
        <f>'3a+c+n'!C2:I2</f>
        <v>ĀRĒJĀ ELEKTROAPGĀDE</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18</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'3a+c+n'!A9</f>
        <v>Tāme sastādīta  2023. gada tirgus cenās, pamatojoties uz ELT daļas rasējumiem</v>
      </c>
      <c r="B9" s="219"/>
      <c r="C9" s="219"/>
      <c r="D9" s="219"/>
      <c r="E9" s="219"/>
      <c r="F9" s="219"/>
      <c r="G9" s="31"/>
      <c r="H9" s="31"/>
      <c r="I9" s="31"/>
      <c r="J9" s="220" t="s">
        <v>45</v>
      </c>
      <c r="K9" s="220"/>
      <c r="L9" s="220"/>
      <c r="M9" s="220"/>
      <c r="N9" s="221">
        <f>P39</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2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IF($C$4="citu pasākumu izmaksas",IF('3a+c+n'!$Q14="C",'3a+c+n'!B14,0))</f>
        <v>0</v>
      </c>
      <c r="C14" s="23" t="str">
        <f>IF($C$4="citu pasākumu izmaksas",IF('3a+c+n'!$Q14="C",'3a+c+n'!C14,0))</f>
        <v>Uztvērējs PDC E-60, INGESCO, vai analogs</v>
      </c>
      <c r="D14" s="23" t="str">
        <f>IF($C$4="citu pasākumu izmaksas",IF('3a+c+n'!$Q14="C",'3a+c+n'!D14,0))</f>
        <v>gab.</v>
      </c>
      <c r="E14" s="45"/>
      <c r="F14" s="63"/>
      <c r="G14" s="113"/>
      <c r="H14" s="113">
        <f>IF($C$4="citu pasākumu izmaksas",IF('3a+c+n'!$Q14="C",'3a+c+n'!H14,0))</f>
        <v>0</v>
      </c>
      <c r="I14" s="113"/>
      <c r="J14" s="113"/>
      <c r="K14" s="114">
        <f>IF($C$4="citu pasākumu izmaksas",IF('3a+c+n'!$Q14="C",'3a+c+n'!K14,0))</f>
        <v>0</v>
      </c>
      <c r="L14" s="81">
        <f>IF($C$4="citu pasākumu izmaksas",IF('3a+c+n'!$Q14="C",'3a+c+n'!L14,0))</f>
        <v>0</v>
      </c>
      <c r="M14" s="113">
        <f>IF($C$4="citu pasākumu izmaksas",IF('3a+c+n'!$Q14="C",'3a+c+n'!M14,0))</f>
        <v>0</v>
      </c>
      <c r="N14" s="113">
        <f>IF($C$4="citu pasākumu izmaksas",IF('3a+c+n'!$Q14="C",'3a+c+n'!N14,0))</f>
        <v>0</v>
      </c>
      <c r="O14" s="113">
        <f>IF($C$4="citu pasākumu izmaksas",IF('3a+c+n'!$Q14="C",'3a+c+n'!O14,0))</f>
        <v>0</v>
      </c>
      <c r="P14" s="114">
        <f>IF($C$4="citu pasākumu izmaksas",IF('3a+c+n'!$Q14="C",'3a+c+n'!P14,0))</f>
        <v>0</v>
      </c>
    </row>
    <row r="15" spans="1:16" x14ac:dyDescent="0.2">
      <c r="A15" s="51">
        <f>IF(P15=0,0,IF(COUNTBLANK(P15)=1,0,COUNTA($P$14:P15)))</f>
        <v>0</v>
      </c>
      <c r="B15" s="24">
        <f>IF($C$4="citu pasākumu izmaksas",IF('3a+c+n'!$Q15="C",'3a+c+n'!B15,0))</f>
        <v>0</v>
      </c>
      <c r="C15" s="24" t="str">
        <f>IF($C$4="citu pasākumu izmaksas",IF('3a+c+n'!$Q15="C",'3a+c+n'!C15,0))</f>
        <v>Uztvērēja masts, H=4m, komplektā ar stiprinājumiem</v>
      </c>
      <c r="D15" s="24" t="str">
        <f>IF($C$4="citu pasākumu izmaksas",IF('3a+c+n'!$Q15="C",'3a+c+n'!D15,0))</f>
        <v>gab.</v>
      </c>
      <c r="E15" s="46"/>
      <c r="F15" s="65"/>
      <c r="G15" s="115"/>
      <c r="H15" s="115">
        <f>IF($C$4="citu pasākumu izmaksas",IF('3a+c+n'!$Q15="C",'3a+c+n'!H15,0))</f>
        <v>0</v>
      </c>
      <c r="I15" s="115"/>
      <c r="J15" s="115"/>
      <c r="K15" s="116">
        <f>IF($C$4="citu pasākumu izmaksas",IF('3a+c+n'!$Q15="C",'3a+c+n'!K15,0))</f>
        <v>0</v>
      </c>
      <c r="L15" s="82">
        <f>IF($C$4="citu pasākumu izmaksas",IF('3a+c+n'!$Q15="C",'3a+c+n'!L15,0))</f>
        <v>0</v>
      </c>
      <c r="M15" s="115">
        <f>IF($C$4="citu pasākumu izmaksas",IF('3a+c+n'!$Q15="C",'3a+c+n'!M15,0))</f>
        <v>0</v>
      </c>
      <c r="N15" s="115">
        <f>IF($C$4="citu pasākumu izmaksas",IF('3a+c+n'!$Q15="C",'3a+c+n'!N15,0))</f>
        <v>0</v>
      </c>
      <c r="O15" s="115">
        <f>IF($C$4="citu pasākumu izmaksas",IF('3a+c+n'!$Q15="C",'3a+c+n'!O15,0))</f>
        <v>0</v>
      </c>
      <c r="P15" s="116">
        <f>IF($C$4="citu pasākumu izmaksas",IF('3a+c+n'!$Q15="C",'3a+c+n'!P15,0))</f>
        <v>0</v>
      </c>
    </row>
    <row r="16" spans="1:16" x14ac:dyDescent="0.2">
      <c r="A16" s="51">
        <f>IF(P16=0,0,IF(COUNTBLANK(P16)=1,0,COUNTA($P$14:P16)))</f>
        <v>0</v>
      </c>
      <c r="B16" s="24">
        <f>IF($C$4="citu pasākumu izmaksas",IF('3a+c+n'!$Q16="C",'3a+c+n'!B16,0))</f>
        <v>0</v>
      </c>
      <c r="C16" s="24" t="str">
        <f>IF($C$4="citu pasākumu izmaksas",IF('3a+c+n'!$Q16="C",'3a+c+n'!C16,0))</f>
        <v>Masta adapters, INGESCO, 111012, vai analogs</v>
      </c>
      <c r="D16" s="24" t="str">
        <f>IF($C$4="citu pasākumu izmaksas",IF('3a+c+n'!$Q16="C",'3a+c+n'!D16,0))</f>
        <v>gab.</v>
      </c>
      <c r="E16" s="46"/>
      <c r="F16" s="65"/>
      <c r="G16" s="115"/>
      <c r="H16" s="115">
        <f>IF($C$4="citu pasākumu izmaksas",IF('3a+c+n'!$Q16="C",'3a+c+n'!H16,0))</f>
        <v>0</v>
      </c>
      <c r="I16" s="115"/>
      <c r="J16" s="115"/>
      <c r="K16" s="116">
        <f>IF($C$4="citu pasākumu izmaksas",IF('3a+c+n'!$Q16="C",'3a+c+n'!K16,0))</f>
        <v>0</v>
      </c>
      <c r="L16" s="82">
        <f>IF($C$4="citu pasākumu izmaksas",IF('3a+c+n'!$Q16="C",'3a+c+n'!L16,0))</f>
        <v>0</v>
      </c>
      <c r="M16" s="115">
        <f>IF($C$4="citu pasākumu izmaksas",IF('3a+c+n'!$Q16="C",'3a+c+n'!M16,0))</f>
        <v>0</v>
      </c>
      <c r="N16" s="115">
        <f>IF($C$4="citu pasākumu izmaksas",IF('3a+c+n'!$Q16="C",'3a+c+n'!N16,0))</f>
        <v>0</v>
      </c>
      <c r="O16" s="115">
        <f>IF($C$4="citu pasākumu izmaksas",IF('3a+c+n'!$Q16="C",'3a+c+n'!O16,0))</f>
        <v>0</v>
      </c>
      <c r="P16" s="116">
        <f>IF($C$4="citu pasākumu izmaksas",IF('3a+c+n'!$Q16="C",'3a+c+n'!P16,0))</f>
        <v>0</v>
      </c>
    </row>
    <row r="17" spans="1:16" ht="33.75" x14ac:dyDescent="0.2">
      <c r="A17" s="51">
        <f>IF(P17=0,0,IF(COUNTBLANK(P17)=1,0,COUNTA($P$14:P17)))</f>
        <v>0</v>
      </c>
      <c r="B17" s="24">
        <f>IF($C$4="citu pasākumu izmaksas",IF('3a+c+n'!$Q17="C",'3a+c+n'!B17,0))</f>
        <v>0</v>
      </c>
      <c r="C17" s="24" t="str">
        <f>IF($C$4="citu pasākumu izmaksas",IF('3a+c+n'!$Q17="C",'3a+c+n'!C17,0))</f>
        <v>Izolēts zibens novedējs ar min.vadītāja izmēriem D=8mm, S=50mm2 (Al vai Cu), izolēts no augstsprieguma OBO Bettermann vai analogs</v>
      </c>
      <c r="D17" s="24" t="str">
        <f>IF($C$4="citu pasākumu izmaksas",IF('3a+c+n'!$Q17="C",'3a+c+n'!D17,0))</f>
        <v>m</v>
      </c>
      <c r="E17" s="46"/>
      <c r="F17" s="65"/>
      <c r="G17" s="115"/>
      <c r="H17" s="115">
        <f>IF($C$4="citu pasākumu izmaksas",IF('3a+c+n'!$Q17="C",'3a+c+n'!H17,0))</f>
        <v>0</v>
      </c>
      <c r="I17" s="115"/>
      <c r="J17" s="115"/>
      <c r="K17" s="116">
        <f>IF($C$4="citu pasākumu izmaksas",IF('3a+c+n'!$Q17="C",'3a+c+n'!K17,0))</f>
        <v>0</v>
      </c>
      <c r="L17" s="82">
        <f>IF($C$4="citu pasākumu izmaksas",IF('3a+c+n'!$Q17="C",'3a+c+n'!L17,0))</f>
        <v>0</v>
      </c>
      <c r="M17" s="115">
        <f>IF($C$4="citu pasākumu izmaksas",IF('3a+c+n'!$Q17="C",'3a+c+n'!M17,0))</f>
        <v>0</v>
      </c>
      <c r="N17" s="115">
        <f>IF($C$4="citu pasākumu izmaksas",IF('3a+c+n'!$Q17="C",'3a+c+n'!N17,0))</f>
        <v>0</v>
      </c>
      <c r="O17" s="115">
        <f>IF($C$4="citu pasākumu izmaksas",IF('3a+c+n'!$Q17="C",'3a+c+n'!O17,0))</f>
        <v>0</v>
      </c>
      <c r="P17" s="116">
        <f>IF($C$4="citu pasākumu izmaksas",IF('3a+c+n'!$Q17="C",'3a+c+n'!P17,0))</f>
        <v>0</v>
      </c>
    </row>
    <row r="18" spans="1:16" ht="22.5" x14ac:dyDescent="0.2">
      <c r="A18" s="51">
        <f>IF(P18=0,0,IF(COUNTBLANK(P18)=1,0,COUNTA($P$14:P18)))</f>
        <v>0</v>
      </c>
      <c r="B18" s="24">
        <f>IF($C$4="citu pasākumu izmaksas",IF('3a+c+n'!$Q18="C",'3a+c+n'!B18,0))</f>
        <v>0</v>
      </c>
      <c r="C18" s="24" t="str">
        <f>IF($C$4="citu pasākumu izmaksas",IF('3a+c+n'!$Q18="C",'3a+c+n'!C18,0))</f>
        <v>Stieples garuma kompensators OBO Bettermann –172 AR 5218926 vai analogs</v>
      </c>
      <c r="D18" s="24" t="str">
        <f>IF($C$4="citu pasākumu izmaksas",IF('3a+c+n'!$Q18="C",'3a+c+n'!D18,0))</f>
        <v>gab.</v>
      </c>
      <c r="E18" s="46"/>
      <c r="F18" s="65"/>
      <c r="G18" s="115"/>
      <c r="H18" s="115">
        <f>IF($C$4="citu pasākumu izmaksas",IF('3a+c+n'!$Q18="C",'3a+c+n'!H18,0))</f>
        <v>0</v>
      </c>
      <c r="I18" s="115"/>
      <c r="J18" s="115"/>
      <c r="K18" s="116">
        <f>IF($C$4="citu pasākumu izmaksas",IF('3a+c+n'!$Q18="C",'3a+c+n'!K18,0))</f>
        <v>0</v>
      </c>
      <c r="L18" s="82">
        <f>IF($C$4="citu pasākumu izmaksas",IF('3a+c+n'!$Q18="C",'3a+c+n'!L18,0))</f>
        <v>0</v>
      </c>
      <c r="M18" s="115">
        <f>IF($C$4="citu pasākumu izmaksas",IF('3a+c+n'!$Q18="C",'3a+c+n'!M18,0))</f>
        <v>0</v>
      </c>
      <c r="N18" s="115">
        <f>IF($C$4="citu pasākumu izmaksas",IF('3a+c+n'!$Q18="C",'3a+c+n'!N18,0))</f>
        <v>0</v>
      </c>
      <c r="O18" s="115">
        <f>IF($C$4="citu pasākumu izmaksas",IF('3a+c+n'!$Q18="C",'3a+c+n'!O18,0))</f>
        <v>0</v>
      </c>
      <c r="P18" s="116">
        <f>IF($C$4="citu pasākumu izmaksas",IF('3a+c+n'!$Q18="C",'3a+c+n'!P18,0))</f>
        <v>0</v>
      </c>
    </row>
    <row r="19" spans="1:16" ht="22.5" x14ac:dyDescent="0.2">
      <c r="A19" s="51">
        <f>IF(P19=0,0,IF(COUNTBLANK(P19)=1,0,COUNTA($P$14:P19)))</f>
        <v>0</v>
      </c>
      <c r="B19" s="24">
        <f>IF($C$4="citu pasākumu izmaksas",IF('3a+c+n'!$Q19="C",'3a+c+n'!B19,0))</f>
        <v>0</v>
      </c>
      <c r="C19" s="24" t="str">
        <f>IF($C$4="citu pasākumu izmaksas",IF('3a+c+n'!$Q19="C",'3a+c+n'!C19,0))</f>
        <v>RD10 cinkota tērauda apaļdzelzs, OBO Bettermann vai analogs</v>
      </c>
      <c r="D19" s="24" t="str">
        <f>IF($C$4="citu pasākumu izmaksas",IF('3a+c+n'!$Q19="C",'3a+c+n'!D19,0))</f>
        <v>m</v>
      </c>
      <c r="E19" s="46"/>
      <c r="F19" s="65"/>
      <c r="G19" s="115"/>
      <c r="H19" s="115">
        <f>IF($C$4="citu pasākumu izmaksas",IF('3a+c+n'!$Q19="C",'3a+c+n'!H19,0))</f>
        <v>0</v>
      </c>
      <c r="I19" s="115"/>
      <c r="J19" s="115"/>
      <c r="K19" s="116">
        <f>IF($C$4="citu pasākumu izmaksas",IF('3a+c+n'!$Q19="C",'3a+c+n'!K19,0))</f>
        <v>0</v>
      </c>
      <c r="L19" s="82">
        <f>IF($C$4="citu pasākumu izmaksas",IF('3a+c+n'!$Q19="C",'3a+c+n'!L19,0))</f>
        <v>0</v>
      </c>
      <c r="M19" s="115">
        <f>IF($C$4="citu pasākumu izmaksas",IF('3a+c+n'!$Q19="C",'3a+c+n'!M19,0))</f>
        <v>0</v>
      </c>
      <c r="N19" s="115">
        <f>IF($C$4="citu pasākumu izmaksas",IF('3a+c+n'!$Q19="C",'3a+c+n'!N19,0))</f>
        <v>0</v>
      </c>
      <c r="O19" s="115">
        <f>IF($C$4="citu pasākumu izmaksas",IF('3a+c+n'!$Q19="C",'3a+c+n'!O19,0))</f>
        <v>0</v>
      </c>
      <c r="P19" s="116">
        <f>IF($C$4="citu pasākumu izmaksas",IF('3a+c+n'!$Q19="C",'3a+c+n'!P19,0))</f>
        <v>0</v>
      </c>
    </row>
    <row r="20" spans="1:16" ht="33.75" x14ac:dyDescent="0.2">
      <c r="A20" s="51">
        <f>IF(P20=0,0,IF(COUNTBLANK(P20)=1,0,COUNTA($P$14:P20)))</f>
        <v>0</v>
      </c>
      <c r="B20" s="24">
        <f>IF($C$4="citu pasākumu izmaksas",IF('3a+c+n'!$Q20="C",'3a+c+n'!B20,0))</f>
        <v>0</v>
      </c>
      <c r="C20" s="24" t="str">
        <f>IF($C$4="citu pasākumu izmaksas",IF('3a+c+n'!$Q20="C",'3a+c+n'!C20,0))</f>
        <v>Kontrolmērījumu klemme kastē - In-box testing-switching bridge 50mm2 cable, INGESCO, 250006, vai analogs</v>
      </c>
      <c r="D20" s="24" t="str">
        <f>IF($C$4="citu pasākumu izmaksas",IF('3a+c+n'!$Q20="C",'3a+c+n'!D20,0))</f>
        <v>gab.</v>
      </c>
      <c r="E20" s="46"/>
      <c r="F20" s="65"/>
      <c r="G20" s="115"/>
      <c r="H20" s="115">
        <f>IF($C$4="citu pasākumu izmaksas",IF('3a+c+n'!$Q20="C",'3a+c+n'!H20,0))</f>
        <v>0</v>
      </c>
      <c r="I20" s="115"/>
      <c r="J20" s="115"/>
      <c r="K20" s="116">
        <f>IF($C$4="citu pasākumu izmaksas",IF('3a+c+n'!$Q20="C",'3a+c+n'!K20,0))</f>
        <v>0</v>
      </c>
      <c r="L20" s="82">
        <f>IF($C$4="citu pasākumu izmaksas",IF('3a+c+n'!$Q20="C",'3a+c+n'!L20,0))</f>
        <v>0</v>
      </c>
      <c r="M20" s="115">
        <f>IF($C$4="citu pasākumu izmaksas",IF('3a+c+n'!$Q20="C",'3a+c+n'!M20,0))</f>
        <v>0</v>
      </c>
      <c r="N20" s="115">
        <f>IF($C$4="citu pasākumu izmaksas",IF('3a+c+n'!$Q20="C",'3a+c+n'!N20,0))</f>
        <v>0</v>
      </c>
      <c r="O20" s="115">
        <f>IF($C$4="citu pasākumu izmaksas",IF('3a+c+n'!$Q20="C",'3a+c+n'!O20,0))</f>
        <v>0</v>
      </c>
      <c r="P20" s="116">
        <f>IF($C$4="citu pasākumu izmaksas",IF('3a+c+n'!$Q20="C",'3a+c+n'!P20,0))</f>
        <v>0</v>
      </c>
    </row>
    <row r="21" spans="1:16" ht="22.5" x14ac:dyDescent="0.2">
      <c r="A21" s="51">
        <f>IF(P21=0,0,IF(COUNTBLANK(P21)=1,0,COUNTA($P$14:P21)))</f>
        <v>0</v>
      </c>
      <c r="B21" s="24">
        <f>IF($C$4="citu pasākumu izmaksas",IF('3a+c+n'!$Q21="C",'3a+c+n'!B21,0))</f>
        <v>0</v>
      </c>
      <c r="C21" s="24" t="str">
        <f>IF($C$4="citu pasākumu izmaksas",IF('3a+c+n'!$Q21="C",'3a+c+n'!C21,0))</f>
        <v>Zibensspērienu skaita uzskaitītājs CDR UNIVERSAL, INGESCO, 432028, vai analogs</v>
      </c>
      <c r="D21" s="24" t="str">
        <f>IF($C$4="citu pasākumu izmaksas",IF('3a+c+n'!$Q21="C",'3a+c+n'!D21,0))</f>
        <v>gab.</v>
      </c>
      <c r="E21" s="46"/>
      <c r="F21" s="65"/>
      <c r="G21" s="115"/>
      <c r="H21" s="115">
        <f>IF($C$4="citu pasākumu izmaksas",IF('3a+c+n'!$Q21="C",'3a+c+n'!H21,0))</f>
        <v>0</v>
      </c>
      <c r="I21" s="115"/>
      <c r="J21" s="115"/>
      <c r="K21" s="116">
        <f>IF($C$4="citu pasākumu izmaksas",IF('3a+c+n'!$Q21="C",'3a+c+n'!K21,0))</f>
        <v>0</v>
      </c>
      <c r="L21" s="82">
        <f>IF($C$4="citu pasākumu izmaksas",IF('3a+c+n'!$Q21="C",'3a+c+n'!L21,0))</f>
        <v>0</v>
      </c>
      <c r="M21" s="115">
        <f>IF($C$4="citu pasākumu izmaksas",IF('3a+c+n'!$Q21="C",'3a+c+n'!M21,0))</f>
        <v>0</v>
      </c>
      <c r="N21" s="115">
        <f>IF($C$4="citu pasākumu izmaksas",IF('3a+c+n'!$Q21="C",'3a+c+n'!N21,0))</f>
        <v>0</v>
      </c>
      <c r="O21" s="115">
        <f>IF($C$4="citu pasākumu izmaksas",IF('3a+c+n'!$Q21="C",'3a+c+n'!O21,0))</f>
        <v>0</v>
      </c>
      <c r="P21" s="116">
        <f>IF($C$4="citu pasākumu izmaksas",IF('3a+c+n'!$Q21="C",'3a+c+n'!P21,0))</f>
        <v>0</v>
      </c>
    </row>
    <row r="22" spans="1:16" ht="22.5" x14ac:dyDescent="0.2">
      <c r="A22" s="51">
        <f>IF(P22=0,0,IF(COUNTBLANK(P22)=1,0,COUNTA($P$14:P22)))</f>
        <v>0</v>
      </c>
      <c r="B22" s="24">
        <f>IF($C$4="citu pasākumu izmaksas",IF('3a+c+n'!$Q22="C",'3a+c+n'!B22,0))</f>
        <v>0</v>
      </c>
      <c r="C22" s="24" t="str">
        <f>IF($C$4="citu pasākumu izmaksas",IF('3a+c+n'!$Q22="C",'3a+c+n'!C22,0))</f>
        <v>Vadu turētājs Rd 8-10mm 177 20 M8 fasādei, OBO Bettermann vai analogs</v>
      </c>
      <c r="D22" s="24" t="str">
        <f>IF($C$4="citu pasākumu izmaksas",IF('3a+c+n'!$Q22="C",'3a+c+n'!D22,0))</f>
        <v>gab.</v>
      </c>
      <c r="E22" s="46"/>
      <c r="F22" s="65"/>
      <c r="G22" s="115"/>
      <c r="H22" s="115">
        <f>IF($C$4="citu pasākumu izmaksas",IF('3a+c+n'!$Q22="C",'3a+c+n'!H22,0))</f>
        <v>0</v>
      </c>
      <c r="I22" s="115"/>
      <c r="J22" s="115"/>
      <c r="K22" s="116">
        <f>IF($C$4="citu pasākumu izmaksas",IF('3a+c+n'!$Q22="C",'3a+c+n'!K22,0))</f>
        <v>0</v>
      </c>
      <c r="L22" s="82">
        <f>IF($C$4="citu pasākumu izmaksas",IF('3a+c+n'!$Q22="C",'3a+c+n'!L22,0))</f>
        <v>0</v>
      </c>
      <c r="M22" s="115">
        <f>IF($C$4="citu pasākumu izmaksas",IF('3a+c+n'!$Q22="C",'3a+c+n'!M22,0))</f>
        <v>0</v>
      </c>
      <c r="N22" s="115">
        <f>IF($C$4="citu pasākumu izmaksas",IF('3a+c+n'!$Q22="C",'3a+c+n'!N22,0))</f>
        <v>0</v>
      </c>
      <c r="O22" s="115">
        <f>IF($C$4="citu pasākumu izmaksas",IF('3a+c+n'!$Q22="C",'3a+c+n'!O22,0))</f>
        <v>0</v>
      </c>
      <c r="P22" s="116">
        <f>IF($C$4="citu pasākumu izmaksas",IF('3a+c+n'!$Q22="C",'3a+c+n'!P22,0))</f>
        <v>0</v>
      </c>
    </row>
    <row r="23" spans="1:16" ht="22.5" x14ac:dyDescent="0.2">
      <c r="A23" s="51">
        <f>IF(P23=0,0,IF(COUNTBLANK(P23)=1,0,COUNTA($P$14:P23)))</f>
        <v>0</v>
      </c>
      <c r="B23" s="24">
        <f>IF($C$4="citu pasākumu izmaksas",IF('3a+c+n'!$Q23="C",'3a+c+n'!B23,0))</f>
        <v>0</v>
      </c>
      <c r="C23" s="24" t="str">
        <f>IF($C$4="citu pasākumu izmaksas",IF('3a+c+n'!$Q23="C",'3a+c+n'!C23,0))</f>
        <v>Jumta vada turētājs jumtam, 165 MBG-8 OBO Bettermann vai analogs</v>
      </c>
      <c r="D23" s="24" t="str">
        <f>IF($C$4="citu pasākumu izmaksas",IF('3a+c+n'!$Q23="C",'3a+c+n'!D23,0))</f>
        <v>gab.</v>
      </c>
      <c r="E23" s="46"/>
      <c r="F23" s="65"/>
      <c r="G23" s="115"/>
      <c r="H23" s="115">
        <f>IF($C$4="citu pasākumu izmaksas",IF('3a+c+n'!$Q23="C",'3a+c+n'!H23,0))</f>
        <v>0</v>
      </c>
      <c r="I23" s="115"/>
      <c r="J23" s="115"/>
      <c r="K23" s="116">
        <f>IF($C$4="citu pasākumu izmaksas",IF('3a+c+n'!$Q23="C",'3a+c+n'!K23,0))</f>
        <v>0</v>
      </c>
      <c r="L23" s="82">
        <f>IF($C$4="citu pasākumu izmaksas",IF('3a+c+n'!$Q23="C",'3a+c+n'!L23,0))</f>
        <v>0</v>
      </c>
      <c r="M23" s="115">
        <f>IF($C$4="citu pasākumu izmaksas",IF('3a+c+n'!$Q23="C",'3a+c+n'!M23,0))</f>
        <v>0</v>
      </c>
      <c r="N23" s="115">
        <f>IF($C$4="citu pasākumu izmaksas",IF('3a+c+n'!$Q23="C",'3a+c+n'!N23,0))</f>
        <v>0</v>
      </c>
      <c r="O23" s="115">
        <f>IF($C$4="citu pasākumu izmaksas",IF('3a+c+n'!$Q23="C",'3a+c+n'!O23,0))</f>
        <v>0</v>
      </c>
      <c r="P23" s="116">
        <f>IF($C$4="citu pasākumu izmaksas",IF('3a+c+n'!$Q23="C",'3a+c+n'!P23,0))</f>
        <v>0</v>
      </c>
    </row>
    <row r="24" spans="1:16" ht="22.5" x14ac:dyDescent="0.2">
      <c r="A24" s="51">
        <f>IF(P24=0,0,IF(COUNTBLANK(P24)=1,0,COUNTA($P$14:P24)))</f>
        <v>0</v>
      </c>
      <c r="B24" s="24">
        <f>IF($C$4="citu pasākumu izmaksas",IF('3a+c+n'!$Q24="C",'3a+c+n'!B24,0))</f>
        <v>0</v>
      </c>
      <c r="C24" s="24" t="str">
        <f>IF($C$4="citu pasākumu izmaksas",IF('3a+c+n'!$Q24="C",'3a+c+n'!C24,0))</f>
        <v>Zemējuma elektrods - 219 20 ST FT Ø20mm 1500mm, Obo Bettermann, 5000750, vai analogs</v>
      </c>
      <c r="D24" s="24" t="str">
        <f>IF($C$4="citu pasākumu izmaksas",IF('3a+c+n'!$Q24="C",'3a+c+n'!D24,0))</f>
        <v>gab.</v>
      </c>
      <c r="E24" s="46"/>
      <c r="F24" s="65"/>
      <c r="G24" s="115"/>
      <c r="H24" s="115">
        <f>IF($C$4="citu pasākumu izmaksas",IF('3a+c+n'!$Q24="C",'3a+c+n'!H24,0))</f>
        <v>0</v>
      </c>
      <c r="I24" s="115"/>
      <c r="J24" s="115"/>
      <c r="K24" s="116">
        <f>IF($C$4="citu pasākumu izmaksas",IF('3a+c+n'!$Q24="C",'3a+c+n'!K24,0))</f>
        <v>0</v>
      </c>
      <c r="L24" s="82">
        <f>IF($C$4="citu pasākumu izmaksas",IF('3a+c+n'!$Q24="C",'3a+c+n'!L24,0))</f>
        <v>0</v>
      </c>
      <c r="M24" s="115">
        <f>IF($C$4="citu pasākumu izmaksas",IF('3a+c+n'!$Q24="C",'3a+c+n'!M24,0))</f>
        <v>0</v>
      </c>
      <c r="N24" s="115">
        <f>IF($C$4="citu pasākumu izmaksas",IF('3a+c+n'!$Q24="C",'3a+c+n'!N24,0))</f>
        <v>0</v>
      </c>
      <c r="O24" s="115">
        <f>IF($C$4="citu pasākumu izmaksas",IF('3a+c+n'!$Q24="C",'3a+c+n'!O24,0))</f>
        <v>0</v>
      </c>
      <c r="P24" s="116">
        <f>IF($C$4="citu pasākumu izmaksas",IF('3a+c+n'!$Q24="C",'3a+c+n'!P24,0))</f>
        <v>0</v>
      </c>
    </row>
    <row r="25" spans="1:16" ht="22.5" x14ac:dyDescent="0.2">
      <c r="A25" s="51">
        <f>IF(P25=0,0,IF(COUNTBLANK(P25)=1,0,COUNTA($P$14:P25)))</f>
        <v>0</v>
      </c>
      <c r="B25" s="24">
        <f>IF($C$4="citu pasākumu izmaksas",IF('3a+c+n'!$Q25="C",'3a+c+n'!B25,0))</f>
        <v>0</v>
      </c>
      <c r="C25" s="24" t="str">
        <f>IF($C$4="citu pasākumu izmaksas",IF('3a+c+n'!$Q25="C",'3a+c+n'!C25,0))</f>
        <v>Zemējuma elektroda spice - 1819/20 BP, Obo Bettermann, 3041212, vai analogs</v>
      </c>
      <c r="D25" s="24" t="str">
        <f>IF($C$4="citu pasākumu izmaksas",IF('3a+c+n'!$Q25="C",'3a+c+n'!D25,0))</f>
        <v>gab.</v>
      </c>
      <c r="E25" s="46"/>
      <c r="F25" s="65"/>
      <c r="G25" s="115"/>
      <c r="H25" s="115">
        <f>IF($C$4="citu pasākumu izmaksas",IF('3a+c+n'!$Q25="C",'3a+c+n'!H25,0))</f>
        <v>0</v>
      </c>
      <c r="I25" s="115"/>
      <c r="J25" s="115"/>
      <c r="K25" s="116">
        <f>IF($C$4="citu pasākumu izmaksas",IF('3a+c+n'!$Q25="C",'3a+c+n'!K25,0))</f>
        <v>0</v>
      </c>
      <c r="L25" s="82">
        <f>IF($C$4="citu pasākumu izmaksas",IF('3a+c+n'!$Q25="C",'3a+c+n'!L25,0))</f>
        <v>0</v>
      </c>
      <c r="M25" s="115">
        <f>IF($C$4="citu pasākumu izmaksas",IF('3a+c+n'!$Q25="C",'3a+c+n'!M25,0))</f>
        <v>0</v>
      </c>
      <c r="N25" s="115">
        <f>IF($C$4="citu pasākumu izmaksas",IF('3a+c+n'!$Q25="C",'3a+c+n'!N25,0))</f>
        <v>0</v>
      </c>
      <c r="O25" s="115">
        <f>IF($C$4="citu pasākumu izmaksas",IF('3a+c+n'!$Q25="C",'3a+c+n'!O25,0))</f>
        <v>0</v>
      </c>
      <c r="P25" s="116">
        <f>IF($C$4="citu pasākumu izmaksas",IF('3a+c+n'!$Q25="C",'3a+c+n'!P25,0))</f>
        <v>0</v>
      </c>
    </row>
    <row r="26" spans="1:16" ht="22.5" x14ac:dyDescent="0.2">
      <c r="A26" s="51">
        <f>IF(P26=0,0,IF(COUNTBLANK(P26)=1,0,COUNTA($P$14:P26)))</f>
        <v>0</v>
      </c>
      <c r="B26" s="24">
        <f>IF($C$4="citu pasākumu izmaksas",IF('3a+c+n'!$Q26="C",'3a+c+n'!B26,0))</f>
        <v>0</v>
      </c>
      <c r="C26" s="24" t="str">
        <f>IF($C$4="citu pasākumu izmaksas",IF('3a+c+n'!$Q26="C",'3a+c+n'!C26,0))</f>
        <v>Savienojums zemējuma elektrods - tērauda lenta, Propster 01111 356, vai analogs</v>
      </c>
      <c r="D26" s="24" t="str">
        <f>IF($C$4="citu pasākumu izmaksas",IF('3a+c+n'!$Q26="C",'3a+c+n'!D26,0))</f>
        <v>gab.</v>
      </c>
      <c r="E26" s="46"/>
      <c r="F26" s="65"/>
      <c r="G26" s="115"/>
      <c r="H26" s="115">
        <f>IF($C$4="citu pasākumu izmaksas",IF('3a+c+n'!$Q26="C",'3a+c+n'!H26,0))</f>
        <v>0</v>
      </c>
      <c r="I26" s="115"/>
      <c r="J26" s="115"/>
      <c r="K26" s="116">
        <f>IF($C$4="citu pasākumu izmaksas",IF('3a+c+n'!$Q26="C",'3a+c+n'!K26,0))</f>
        <v>0</v>
      </c>
      <c r="L26" s="82">
        <f>IF($C$4="citu pasākumu izmaksas",IF('3a+c+n'!$Q26="C",'3a+c+n'!L26,0))</f>
        <v>0</v>
      </c>
      <c r="M26" s="115">
        <f>IF($C$4="citu pasākumu izmaksas",IF('3a+c+n'!$Q26="C",'3a+c+n'!M26,0))</f>
        <v>0</v>
      </c>
      <c r="N26" s="115">
        <f>IF($C$4="citu pasākumu izmaksas",IF('3a+c+n'!$Q26="C",'3a+c+n'!N26,0))</f>
        <v>0</v>
      </c>
      <c r="O26" s="115">
        <f>IF($C$4="citu pasākumu izmaksas",IF('3a+c+n'!$Q26="C",'3a+c+n'!O26,0))</f>
        <v>0</v>
      </c>
      <c r="P26" s="116">
        <f>IF($C$4="citu pasākumu izmaksas",IF('3a+c+n'!$Q26="C",'3a+c+n'!P26,0))</f>
        <v>0</v>
      </c>
    </row>
    <row r="27" spans="1:16" ht="22.5" x14ac:dyDescent="0.2">
      <c r="A27" s="51">
        <f>IF(P27=0,0,IF(COUNTBLANK(P27)=1,0,COUNTA($P$14:P27)))</f>
        <v>0</v>
      </c>
      <c r="B27" s="24">
        <f>IF($C$4="citu pasākumu izmaksas",IF('3a+c+n'!$Q27="C",'3a+c+n'!B27,0))</f>
        <v>0</v>
      </c>
      <c r="C27" s="24" t="str">
        <f>IF($C$4="citu pasākumu izmaksas",IF('3a+c+n'!$Q27="C",'3a+c+n'!C27,0))</f>
        <v>Savienojums zemējuma lenta 40mm - apaļdzelzs 10mm, OBO Bettermann vai analogs</v>
      </c>
      <c r="D27" s="24" t="str">
        <f>IF($C$4="citu pasākumu izmaksas",IF('3a+c+n'!$Q27="C",'3a+c+n'!D27,0))</f>
        <v>gab.</v>
      </c>
      <c r="E27" s="46"/>
      <c r="F27" s="65"/>
      <c r="G27" s="115"/>
      <c r="H27" s="115">
        <f>IF($C$4="citu pasākumu izmaksas",IF('3a+c+n'!$Q27="C",'3a+c+n'!H27,0))</f>
        <v>0</v>
      </c>
      <c r="I27" s="115"/>
      <c r="J27" s="115"/>
      <c r="K27" s="116">
        <f>IF($C$4="citu pasākumu izmaksas",IF('3a+c+n'!$Q27="C",'3a+c+n'!K27,0))</f>
        <v>0</v>
      </c>
      <c r="L27" s="82">
        <f>IF($C$4="citu pasākumu izmaksas",IF('3a+c+n'!$Q27="C",'3a+c+n'!L27,0))</f>
        <v>0</v>
      </c>
      <c r="M27" s="115">
        <f>IF($C$4="citu pasākumu izmaksas",IF('3a+c+n'!$Q27="C",'3a+c+n'!M27,0))</f>
        <v>0</v>
      </c>
      <c r="N27" s="115">
        <f>IF($C$4="citu pasākumu izmaksas",IF('3a+c+n'!$Q27="C",'3a+c+n'!N27,0))</f>
        <v>0</v>
      </c>
      <c r="O27" s="115">
        <f>IF($C$4="citu pasākumu izmaksas",IF('3a+c+n'!$Q27="C",'3a+c+n'!O27,0))</f>
        <v>0</v>
      </c>
      <c r="P27" s="116">
        <f>IF($C$4="citu pasākumu izmaksas",IF('3a+c+n'!$Q27="C",'3a+c+n'!P27,0))</f>
        <v>0</v>
      </c>
    </row>
    <row r="28" spans="1:16" ht="22.5" x14ac:dyDescent="0.2">
      <c r="A28" s="51">
        <f>IF(P28=0,0,IF(COUNTBLANK(P28)=1,0,COUNTA($P$14:P28)))</f>
        <v>0</v>
      </c>
      <c r="B28" s="24">
        <f>IF($C$4="citu pasākumu izmaksas",IF('3a+c+n'!$Q28="C",'3a+c+n'!B28,0))</f>
        <v>0</v>
      </c>
      <c r="C28" s="24" t="str">
        <f>IF($C$4="citu pasākumu izmaksas",IF('3a+c+n'!$Q28="C",'3a+c+n'!C28,0))</f>
        <v>Karsti cinkota tērauda lenta 30x3,5mm 5052 DIN, OBO Bettermann vai analogs</v>
      </c>
      <c r="D28" s="24" t="str">
        <f>IF($C$4="citu pasākumu izmaksas",IF('3a+c+n'!$Q28="C",'3a+c+n'!D28,0))</f>
        <v>m</v>
      </c>
      <c r="E28" s="46"/>
      <c r="F28" s="65"/>
      <c r="G28" s="115"/>
      <c r="H28" s="115">
        <f>IF($C$4="citu pasākumu izmaksas",IF('3a+c+n'!$Q28="C",'3a+c+n'!H28,0))</f>
        <v>0</v>
      </c>
      <c r="I28" s="115"/>
      <c r="J28" s="115"/>
      <c r="K28" s="116">
        <f>IF($C$4="citu pasākumu izmaksas",IF('3a+c+n'!$Q28="C",'3a+c+n'!K28,0))</f>
        <v>0</v>
      </c>
      <c r="L28" s="82">
        <f>IF($C$4="citu pasākumu izmaksas",IF('3a+c+n'!$Q28="C",'3a+c+n'!L28,0))</f>
        <v>0</v>
      </c>
      <c r="M28" s="115">
        <f>IF($C$4="citu pasākumu izmaksas",IF('3a+c+n'!$Q28="C",'3a+c+n'!M28,0))</f>
        <v>0</v>
      </c>
      <c r="N28" s="115">
        <f>IF($C$4="citu pasākumu izmaksas",IF('3a+c+n'!$Q28="C",'3a+c+n'!N28,0))</f>
        <v>0</v>
      </c>
      <c r="O28" s="115">
        <f>IF($C$4="citu pasākumu izmaksas",IF('3a+c+n'!$Q28="C",'3a+c+n'!O28,0))</f>
        <v>0</v>
      </c>
      <c r="P28" s="116">
        <f>IF($C$4="citu pasākumu izmaksas",IF('3a+c+n'!$Q28="C",'3a+c+n'!P28,0))</f>
        <v>0</v>
      </c>
    </row>
    <row r="29" spans="1:16" x14ac:dyDescent="0.2">
      <c r="A29" s="51">
        <f>IF(P29=0,0,IF(COUNTBLANK(P29)=1,0,COUNTA($P$14:P29)))</f>
        <v>0</v>
      </c>
      <c r="B29" s="24">
        <f>IF($C$4="citu pasākumu izmaksas",IF('3a+c+n'!$Q29="C",'3a+c+n'!B29,0))</f>
        <v>0</v>
      </c>
      <c r="C29" s="24" t="str">
        <f>IF($C$4="citu pasākumu izmaksas",IF('3a+c+n'!$Q29="C",'3a+c+n'!C29,0))</f>
        <v>Pretkorozijas aizsarglenta 50mm/10m, vai analogs</v>
      </c>
      <c r="D29" s="24" t="str">
        <f>IF($C$4="citu pasākumu izmaksas",IF('3a+c+n'!$Q29="C",'3a+c+n'!D29,0))</f>
        <v>gab.</v>
      </c>
      <c r="E29" s="46"/>
      <c r="F29" s="65"/>
      <c r="G29" s="115"/>
      <c r="H29" s="115">
        <f>IF($C$4="citu pasākumu izmaksas",IF('3a+c+n'!$Q29="C",'3a+c+n'!H29,0))</f>
        <v>0</v>
      </c>
      <c r="I29" s="115"/>
      <c r="J29" s="115"/>
      <c r="K29" s="116">
        <f>IF($C$4="citu pasākumu izmaksas",IF('3a+c+n'!$Q29="C",'3a+c+n'!K29,0))</f>
        <v>0</v>
      </c>
      <c r="L29" s="82">
        <f>IF($C$4="citu pasākumu izmaksas",IF('3a+c+n'!$Q29="C",'3a+c+n'!L29,0))</f>
        <v>0</v>
      </c>
      <c r="M29" s="115">
        <f>IF($C$4="citu pasākumu izmaksas",IF('3a+c+n'!$Q29="C",'3a+c+n'!M29,0))</f>
        <v>0</v>
      </c>
      <c r="N29" s="115">
        <f>IF($C$4="citu pasākumu izmaksas",IF('3a+c+n'!$Q29="C",'3a+c+n'!N29,0))</f>
        <v>0</v>
      </c>
      <c r="O29" s="115">
        <f>IF($C$4="citu pasākumu izmaksas",IF('3a+c+n'!$Q29="C",'3a+c+n'!O29,0))</f>
        <v>0</v>
      </c>
      <c r="P29" s="116">
        <f>IF($C$4="citu pasākumu izmaksas",IF('3a+c+n'!$Q29="C",'3a+c+n'!P29,0))</f>
        <v>0</v>
      </c>
    </row>
    <row r="30" spans="1:16" ht="33.75" x14ac:dyDescent="0.2">
      <c r="A30" s="51">
        <f>IF(P30=0,0,IF(COUNTBLANK(P30)=1,0,COUNTA($P$14:P30)))</f>
        <v>0</v>
      </c>
      <c r="B30" s="24">
        <f>IF($C$4="citu pasākumu izmaksas",IF('3a+c+n'!$Q30="C",'3a+c+n'!B30,0))</f>
        <v>0</v>
      </c>
      <c r="C30" s="24" t="str">
        <f>IF($C$4="citu pasākumu izmaksas",IF('3a+c+n'!$Q30="C",'3a+c+n'!C30,0))</f>
        <v>Cinkota tērauda, PVC apvalka aizsargcaurule - Galv. steel-PVC shielded tube Ø40mm, INGESCO, 119091 vai analogs</v>
      </c>
      <c r="D30" s="24" t="str">
        <f>IF($C$4="citu pasākumu izmaksas",IF('3a+c+n'!$Q30="C",'3a+c+n'!D30,0))</f>
        <v>m</v>
      </c>
      <c r="E30" s="46"/>
      <c r="F30" s="65"/>
      <c r="G30" s="115"/>
      <c r="H30" s="115">
        <f>IF($C$4="citu pasākumu izmaksas",IF('3a+c+n'!$Q30="C",'3a+c+n'!H30,0))</f>
        <v>0</v>
      </c>
      <c r="I30" s="115"/>
      <c r="J30" s="115"/>
      <c r="K30" s="116">
        <f>IF($C$4="citu pasākumu izmaksas",IF('3a+c+n'!$Q30="C",'3a+c+n'!K30,0))</f>
        <v>0</v>
      </c>
      <c r="L30" s="82">
        <f>IF($C$4="citu pasākumu izmaksas",IF('3a+c+n'!$Q30="C",'3a+c+n'!L30,0))</f>
        <v>0</v>
      </c>
      <c r="M30" s="115">
        <f>IF($C$4="citu pasākumu izmaksas",IF('3a+c+n'!$Q30="C",'3a+c+n'!M30,0))</f>
        <v>0</v>
      </c>
      <c r="N30" s="115">
        <f>IF($C$4="citu pasākumu izmaksas",IF('3a+c+n'!$Q30="C",'3a+c+n'!N30,0))</f>
        <v>0</v>
      </c>
      <c r="O30" s="115">
        <f>IF($C$4="citu pasākumu izmaksas",IF('3a+c+n'!$Q30="C",'3a+c+n'!O30,0))</f>
        <v>0</v>
      </c>
      <c r="P30" s="116">
        <f>IF($C$4="citu pasākumu izmaksas",IF('3a+c+n'!$Q30="C",'3a+c+n'!P30,0))</f>
        <v>0</v>
      </c>
    </row>
    <row r="31" spans="1:16" ht="22.5" x14ac:dyDescent="0.2">
      <c r="A31" s="51">
        <f>IF(P31=0,0,IF(COUNTBLANK(P31)=1,0,COUNTA($P$14:P31)))</f>
        <v>0</v>
      </c>
      <c r="B31" s="24">
        <f>IF($C$4="citu pasākumu izmaksas",IF('3a+c+n'!$Q31="C",'3a+c+n'!B31,0))</f>
        <v>0</v>
      </c>
      <c r="C31" s="24" t="str">
        <f>IF($C$4="citu pasākumu izmaksas",IF('3a+c+n'!$Q31="C",'3a+c+n'!C31,0))</f>
        <v>Aizsargcaurules turētājs fasādei, INGESCO, 118177 vai analogs</v>
      </c>
      <c r="D31" s="24" t="str">
        <f>IF($C$4="citu pasākumu izmaksas",IF('3a+c+n'!$Q31="C",'3a+c+n'!D31,0))</f>
        <v>gab.</v>
      </c>
      <c r="E31" s="46"/>
      <c r="F31" s="65"/>
      <c r="G31" s="115"/>
      <c r="H31" s="115">
        <f>IF($C$4="citu pasākumu izmaksas",IF('3a+c+n'!$Q31="C",'3a+c+n'!H31,0))</f>
        <v>0</v>
      </c>
      <c r="I31" s="115"/>
      <c r="J31" s="115"/>
      <c r="K31" s="116">
        <f>IF($C$4="citu pasākumu izmaksas",IF('3a+c+n'!$Q31="C",'3a+c+n'!K31,0))</f>
        <v>0</v>
      </c>
      <c r="L31" s="82">
        <f>IF($C$4="citu pasākumu izmaksas",IF('3a+c+n'!$Q31="C",'3a+c+n'!L31,0))</f>
        <v>0</v>
      </c>
      <c r="M31" s="115">
        <f>IF($C$4="citu pasākumu izmaksas",IF('3a+c+n'!$Q31="C",'3a+c+n'!M31,0))</f>
        <v>0</v>
      </c>
      <c r="N31" s="115">
        <f>IF($C$4="citu pasākumu izmaksas",IF('3a+c+n'!$Q31="C",'3a+c+n'!N31,0))</f>
        <v>0</v>
      </c>
      <c r="O31" s="115">
        <f>IF($C$4="citu pasākumu izmaksas",IF('3a+c+n'!$Q31="C",'3a+c+n'!O31,0))</f>
        <v>0</v>
      </c>
      <c r="P31" s="116">
        <f>IF($C$4="citu pasākumu izmaksas",IF('3a+c+n'!$Q31="C",'3a+c+n'!P31,0))</f>
        <v>0</v>
      </c>
    </row>
    <row r="32" spans="1:16" ht="22.5" x14ac:dyDescent="0.2">
      <c r="A32" s="51">
        <f>IF(P32=0,0,IF(COUNTBLANK(P32)=1,0,COUNTA($P$14:P32)))</f>
        <v>0</v>
      </c>
      <c r="B32" s="24">
        <f>IF($C$4="citu pasākumu izmaksas",IF('3a+c+n'!$Q32="C",'3a+c+n'!B32,0))</f>
        <v>0</v>
      </c>
      <c r="C32" s="24" t="str">
        <f>IF($C$4="citu pasākumu izmaksas",IF('3a+c+n'!$Q32="C",'3a+c+n'!C32,0))</f>
        <v>Aizsargcaurule D-50, 450N, zemē guldāma, Evopipes vai analogs</v>
      </c>
      <c r="D32" s="24" t="str">
        <f>IF($C$4="citu pasākumu izmaksas",IF('3a+c+n'!$Q32="C",'3a+c+n'!D32,0))</f>
        <v>m</v>
      </c>
      <c r="E32" s="46"/>
      <c r="F32" s="65"/>
      <c r="G32" s="115"/>
      <c r="H32" s="115">
        <f>IF($C$4="citu pasākumu izmaksas",IF('3a+c+n'!$Q32="C",'3a+c+n'!H32,0))</f>
        <v>0</v>
      </c>
      <c r="I32" s="115"/>
      <c r="J32" s="115"/>
      <c r="K32" s="116">
        <f>IF($C$4="citu pasākumu izmaksas",IF('3a+c+n'!$Q32="C",'3a+c+n'!K32,0))</f>
        <v>0</v>
      </c>
      <c r="L32" s="82">
        <f>IF($C$4="citu pasākumu izmaksas",IF('3a+c+n'!$Q32="C",'3a+c+n'!L32,0))</f>
        <v>0</v>
      </c>
      <c r="M32" s="115">
        <f>IF($C$4="citu pasākumu izmaksas",IF('3a+c+n'!$Q32="C",'3a+c+n'!M32,0))</f>
        <v>0</v>
      </c>
      <c r="N32" s="115">
        <f>IF($C$4="citu pasākumu izmaksas",IF('3a+c+n'!$Q32="C",'3a+c+n'!N32,0))</f>
        <v>0</v>
      </c>
      <c r="O32" s="115">
        <f>IF($C$4="citu pasākumu izmaksas",IF('3a+c+n'!$Q32="C",'3a+c+n'!O32,0))</f>
        <v>0</v>
      </c>
      <c r="P32" s="116">
        <f>IF($C$4="citu pasākumu izmaksas",IF('3a+c+n'!$Q32="C",'3a+c+n'!P32,0))</f>
        <v>0</v>
      </c>
    </row>
    <row r="33" spans="1:16" x14ac:dyDescent="0.2">
      <c r="A33" s="51">
        <f>IF(P33=0,0,IF(COUNTBLANK(P33)=1,0,COUNTA($P$14:P33)))</f>
        <v>0</v>
      </c>
      <c r="B33" s="24">
        <f>IF($C$4="citu pasākumu izmaksas",IF('3a+c+n'!$Q33="C",'3a+c+n'!B33,0))</f>
        <v>0</v>
      </c>
      <c r="C33" s="24" t="str">
        <f>IF($C$4="citu pasākumu izmaksas",IF('3a+c+n'!$Q33="C",'3a+c+n'!C33,0))</f>
        <v>Tranšejas rakšana un aizbēršana 0.7m dziļumā</v>
      </c>
      <c r="D33" s="24" t="str">
        <f>IF($C$4="citu pasākumu izmaksas",IF('3a+c+n'!$Q33="C",'3a+c+n'!D33,0))</f>
        <v>m</v>
      </c>
      <c r="E33" s="46"/>
      <c r="F33" s="65"/>
      <c r="G33" s="115"/>
      <c r="H33" s="115">
        <f>IF($C$4="citu pasākumu izmaksas",IF('3a+c+n'!$Q33="C",'3a+c+n'!H33,0))</f>
        <v>0</v>
      </c>
      <c r="I33" s="115"/>
      <c r="J33" s="115"/>
      <c r="K33" s="116">
        <f>IF($C$4="citu pasākumu izmaksas",IF('3a+c+n'!$Q33="C",'3a+c+n'!K33,0))</f>
        <v>0</v>
      </c>
      <c r="L33" s="82">
        <f>IF($C$4="citu pasākumu izmaksas",IF('3a+c+n'!$Q33="C",'3a+c+n'!L33,0))</f>
        <v>0</v>
      </c>
      <c r="M33" s="115">
        <f>IF($C$4="citu pasākumu izmaksas",IF('3a+c+n'!$Q33="C",'3a+c+n'!M33,0))</f>
        <v>0</v>
      </c>
      <c r="N33" s="115">
        <f>IF($C$4="citu pasākumu izmaksas",IF('3a+c+n'!$Q33="C",'3a+c+n'!N33,0))</f>
        <v>0</v>
      </c>
      <c r="O33" s="115">
        <f>IF($C$4="citu pasākumu izmaksas",IF('3a+c+n'!$Q33="C",'3a+c+n'!O33,0))</f>
        <v>0</v>
      </c>
      <c r="P33" s="116">
        <f>IF($C$4="citu pasākumu izmaksas",IF('3a+c+n'!$Q33="C",'3a+c+n'!P33,0))</f>
        <v>0</v>
      </c>
    </row>
    <row r="34" spans="1:16" ht="22.5" x14ac:dyDescent="0.2">
      <c r="A34" s="51">
        <f>IF(P34=0,0,IF(COUNTBLANK(P34)=1,0,COUNTA($P$14:P34)))</f>
        <v>0</v>
      </c>
      <c r="B34" s="24">
        <f>IF($C$4="citu pasākumu izmaksas",IF('3a+c+n'!$Q34="C",'3a+c+n'!B34,0))</f>
        <v>0</v>
      </c>
      <c r="C34" s="24" t="str">
        <f>IF($C$4="citu pasākumu izmaksas",IF('3a+c+n'!$Q34="C",'3a+c+n'!C34,0))</f>
        <v>Tranšejas virsmas atjaunošana - teritorijas labiekārtošana</v>
      </c>
      <c r="D34" s="24" t="str">
        <f>IF($C$4="citu pasākumu izmaksas",IF('3a+c+n'!$Q34="C",'3a+c+n'!D34,0))</f>
        <v>m2</v>
      </c>
      <c r="E34" s="46"/>
      <c r="F34" s="65"/>
      <c r="G34" s="115"/>
      <c r="H34" s="115">
        <f>IF($C$4="citu pasākumu izmaksas",IF('3a+c+n'!$Q34="C",'3a+c+n'!H34,0))</f>
        <v>0</v>
      </c>
      <c r="I34" s="115"/>
      <c r="J34" s="115"/>
      <c r="K34" s="116">
        <f>IF($C$4="citu pasākumu izmaksas",IF('3a+c+n'!$Q34="C",'3a+c+n'!K34,0))</f>
        <v>0</v>
      </c>
      <c r="L34" s="82">
        <f>IF($C$4="citu pasākumu izmaksas",IF('3a+c+n'!$Q34="C",'3a+c+n'!L34,0))</f>
        <v>0</v>
      </c>
      <c r="M34" s="115">
        <f>IF($C$4="citu pasākumu izmaksas",IF('3a+c+n'!$Q34="C",'3a+c+n'!M34,0))</f>
        <v>0</v>
      </c>
      <c r="N34" s="115">
        <f>IF($C$4="citu pasākumu izmaksas",IF('3a+c+n'!$Q34="C",'3a+c+n'!N34,0))</f>
        <v>0</v>
      </c>
      <c r="O34" s="115">
        <f>IF($C$4="citu pasākumu izmaksas",IF('3a+c+n'!$Q34="C",'3a+c+n'!O34,0))</f>
        <v>0</v>
      </c>
      <c r="P34" s="116">
        <f>IF($C$4="citu pasākumu izmaksas",IF('3a+c+n'!$Q34="C",'3a+c+n'!P34,0))</f>
        <v>0</v>
      </c>
    </row>
    <row r="35" spans="1:16" x14ac:dyDescent="0.2">
      <c r="A35" s="51">
        <f>IF(P35=0,0,IF(COUNTBLANK(P35)=1,0,COUNTA($P$14:P35)))</f>
        <v>0</v>
      </c>
      <c r="B35" s="24">
        <f>IF($C$4="citu pasākumu izmaksas",IF('3a+c+n'!$Q35="C",'3a+c+n'!B35,0))</f>
        <v>0</v>
      </c>
      <c r="C35" s="24" t="str">
        <f>IF($C$4="citu pasākumu izmaksas",IF('3a+c+n'!$Q35="C",'3a+c+n'!C35,0))</f>
        <v>Zemējuma elektrodu iedzīšana zemē</v>
      </c>
      <c r="D35" s="24" t="str">
        <f>IF($C$4="citu pasākumu izmaksas",IF('3a+c+n'!$Q35="C",'3a+c+n'!D35,0))</f>
        <v>kompl.</v>
      </c>
      <c r="E35" s="46"/>
      <c r="F35" s="65"/>
      <c r="G35" s="115"/>
      <c r="H35" s="115">
        <f>IF($C$4="citu pasākumu izmaksas",IF('3a+c+n'!$Q35="C",'3a+c+n'!H35,0))</f>
        <v>0</v>
      </c>
      <c r="I35" s="115"/>
      <c r="J35" s="115"/>
      <c r="K35" s="116">
        <f>IF($C$4="citu pasākumu izmaksas",IF('3a+c+n'!$Q35="C",'3a+c+n'!K35,0))</f>
        <v>0</v>
      </c>
      <c r="L35" s="82">
        <f>IF($C$4="citu pasākumu izmaksas",IF('3a+c+n'!$Q35="C",'3a+c+n'!L35,0))</f>
        <v>0</v>
      </c>
      <c r="M35" s="115">
        <f>IF($C$4="citu pasākumu izmaksas",IF('3a+c+n'!$Q35="C",'3a+c+n'!M35,0))</f>
        <v>0</v>
      </c>
      <c r="N35" s="115">
        <f>IF($C$4="citu pasākumu izmaksas",IF('3a+c+n'!$Q35="C",'3a+c+n'!N35,0))</f>
        <v>0</v>
      </c>
      <c r="O35" s="115">
        <f>IF($C$4="citu pasākumu izmaksas",IF('3a+c+n'!$Q35="C",'3a+c+n'!O35,0))</f>
        <v>0</v>
      </c>
      <c r="P35" s="116">
        <f>IF($C$4="citu pasākumu izmaksas",IF('3a+c+n'!$Q35="C",'3a+c+n'!P35,0))</f>
        <v>0</v>
      </c>
    </row>
    <row r="36" spans="1:16" x14ac:dyDescent="0.2">
      <c r="A36" s="51">
        <f>IF(P36=0,0,IF(COUNTBLANK(P36)=1,0,COUNTA($P$14:P36)))</f>
        <v>0</v>
      </c>
      <c r="B36" s="24">
        <f>IF($C$4="citu pasākumu izmaksas",IF('3a+c+n'!$Q36="C",'3a+c+n'!B36,0))</f>
        <v>0</v>
      </c>
      <c r="C36" s="24" t="str">
        <f>IF($C$4="citu pasākumu izmaksas",IF('3a+c+n'!$Q36="C",'3a+c+n'!C36,0))</f>
        <v>Rakšanas atļaujas saņemšana</v>
      </c>
      <c r="D36" s="24" t="str">
        <f>IF($C$4="citu pasākumu izmaksas",IF('3a+c+n'!$Q36="C",'3a+c+n'!D36,0))</f>
        <v>obj.</v>
      </c>
      <c r="E36" s="46"/>
      <c r="F36" s="65"/>
      <c r="G36" s="115"/>
      <c r="H36" s="115">
        <f>IF($C$4="citu pasākumu izmaksas",IF('3a+c+n'!$Q36="C",'3a+c+n'!H36,0))</f>
        <v>0</v>
      </c>
      <c r="I36" s="115"/>
      <c r="J36" s="115"/>
      <c r="K36" s="116">
        <f>IF($C$4="citu pasākumu izmaksas",IF('3a+c+n'!$Q36="C",'3a+c+n'!K36,0))</f>
        <v>0</v>
      </c>
      <c r="L36" s="82">
        <f>IF($C$4="citu pasākumu izmaksas",IF('3a+c+n'!$Q36="C",'3a+c+n'!L36,0))</f>
        <v>0</v>
      </c>
      <c r="M36" s="115">
        <f>IF($C$4="citu pasākumu izmaksas",IF('3a+c+n'!$Q36="C",'3a+c+n'!M36,0))</f>
        <v>0</v>
      </c>
      <c r="N36" s="115">
        <f>IF($C$4="citu pasākumu izmaksas",IF('3a+c+n'!$Q36="C",'3a+c+n'!N36,0))</f>
        <v>0</v>
      </c>
      <c r="O36" s="115">
        <f>IF($C$4="citu pasākumu izmaksas",IF('3a+c+n'!$Q36="C",'3a+c+n'!O36,0))</f>
        <v>0</v>
      </c>
      <c r="P36" s="116">
        <f>IF($C$4="citu pasākumu izmaksas",IF('3a+c+n'!$Q36="C",'3a+c+n'!P36,0))</f>
        <v>0</v>
      </c>
    </row>
    <row r="37" spans="1:16" x14ac:dyDescent="0.2">
      <c r="A37" s="51">
        <f>IF(P37=0,0,IF(COUNTBLANK(P37)=1,0,COUNTA($P$14:P37)))</f>
        <v>0</v>
      </c>
      <c r="B37" s="24">
        <f>IF($C$4="citu pasākumu izmaksas",IF('3a+c+n'!$Q37="C",'3a+c+n'!B37,0))</f>
        <v>0</v>
      </c>
      <c r="C37" s="24" t="str">
        <f>IF($C$4="citu pasākumu izmaksas",IF('3a+c+n'!$Q37="C",'3a+c+n'!C37,0))</f>
        <v xml:space="preserve">Montāžas palīgmateriāli </v>
      </c>
      <c r="D37" s="24" t="str">
        <f>IF($C$4="citu pasākumu izmaksas",IF('3a+c+n'!$Q37="C",'3a+c+n'!D37,0))</f>
        <v>obj.</v>
      </c>
      <c r="E37" s="46"/>
      <c r="F37" s="65"/>
      <c r="G37" s="115"/>
      <c r="H37" s="115">
        <f>IF($C$4="citu pasākumu izmaksas",IF('3a+c+n'!$Q37="C",'3a+c+n'!H37,0))</f>
        <v>0</v>
      </c>
      <c r="I37" s="115"/>
      <c r="J37" s="115"/>
      <c r="K37" s="116">
        <f>IF($C$4="citu pasākumu izmaksas",IF('3a+c+n'!$Q37="C",'3a+c+n'!K37,0))</f>
        <v>0</v>
      </c>
      <c r="L37" s="82">
        <f>IF($C$4="citu pasākumu izmaksas",IF('3a+c+n'!$Q37="C",'3a+c+n'!L37,0))</f>
        <v>0</v>
      </c>
      <c r="M37" s="115">
        <f>IF($C$4="citu pasākumu izmaksas",IF('3a+c+n'!$Q37="C",'3a+c+n'!M37,0))</f>
        <v>0</v>
      </c>
      <c r="N37" s="115">
        <f>IF($C$4="citu pasākumu izmaksas",IF('3a+c+n'!$Q37="C",'3a+c+n'!N37,0))</f>
        <v>0</v>
      </c>
      <c r="O37" s="115">
        <f>IF($C$4="citu pasākumu izmaksas",IF('3a+c+n'!$Q37="C",'3a+c+n'!O37,0))</f>
        <v>0</v>
      </c>
      <c r="P37" s="116">
        <f>IF($C$4="citu pasākumu izmaksas",IF('3a+c+n'!$Q37="C",'3a+c+n'!P37,0))</f>
        <v>0</v>
      </c>
    </row>
    <row r="38" spans="1:16" ht="23.25" thickBot="1" x14ac:dyDescent="0.25">
      <c r="A38" s="51">
        <f>IF(P38=0,0,IF(COUNTBLANK(P38)=1,0,COUNTA($P$14:P38)))</f>
        <v>0</v>
      </c>
      <c r="B38" s="24">
        <f>IF($C$4="citu pasākumu izmaksas",IF('3a+c+n'!$Q38="C",'3a+c+n'!B38,0))</f>
        <v>0</v>
      </c>
      <c r="C38" s="24" t="str">
        <f>IF($C$4="citu pasākumu izmaksas",IF('3a+c+n'!$Q38="C",'3a+c+n'!C38,0))</f>
        <v>Elektriskie mērījumi, izpilddokumentācijas sagatavošana</v>
      </c>
      <c r="D38" s="24" t="str">
        <f>IF($C$4="citu pasākumu izmaksas",IF('3a+c+n'!$Q38="C",'3a+c+n'!D38,0))</f>
        <v>obj.</v>
      </c>
      <c r="E38" s="46"/>
      <c r="F38" s="65"/>
      <c r="G38" s="115"/>
      <c r="H38" s="115">
        <f>IF($C$4="citu pasākumu izmaksas",IF('3a+c+n'!$Q38="C",'3a+c+n'!H38,0))</f>
        <v>0</v>
      </c>
      <c r="I38" s="115"/>
      <c r="J38" s="115"/>
      <c r="K38" s="116">
        <f>IF($C$4="citu pasākumu izmaksas",IF('3a+c+n'!$Q38="C",'3a+c+n'!K38,0))</f>
        <v>0</v>
      </c>
      <c r="L38" s="82">
        <f>IF($C$4="citu pasākumu izmaksas",IF('3a+c+n'!$Q38="C",'3a+c+n'!L38,0))</f>
        <v>0</v>
      </c>
      <c r="M38" s="115">
        <f>IF($C$4="citu pasākumu izmaksas",IF('3a+c+n'!$Q38="C",'3a+c+n'!M38,0))</f>
        <v>0</v>
      </c>
      <c r="N38" s="115">
        <f>IF($C$4="citu pasākumu izmaksas",IF('3a+c+n'!$Q38="C",'3a+c+n'!N38,0))</f>
        <v>0</v>
      </c>
      <c r="O38" s="115">
        <f>IF($C$4="citu pasākumu izmaksas",IF('3a+c+n'!$Q38="C",'3a+c+n'!O38,0))</f>
        <v>0</v>
      </c>
      <c r="P38" s="116">
        <f>IF($C$4="citu pasākumu izmaksas",IF('3a+c+n'!$Q38="C",'3a+c+n'!P38,0))</f>
        <v>0</v>
      </c>
    </row>
    <row r="39" spans="1:16" ht="12" customHeight="1" thickBot="1" x14ac:dyDescent="0.25">
      <c r="A39" s="207" t="s">
        <v>62</v>
      </c>
      <c r="B39" s="208"/>
      <c r="C39" s="208"/>
      <c r="D39" s="208"/>
      <c r="E39" s="208"/>
      <c r="F39" s="208"/>
      <c r="G39" s="208"/>
      <c r="H39" s="208"/>
      <c r="I39" s="208"/>
      <c r="J39" s="208"/>
      <c r="K39" s="209"/>
      <c r="L39" s="129">
        <f>SUM(L14:L38)</f>
        <v>0</v>
      </c>
      <c r="M39" s="130">
        <f>SUM(M14:M38)</f>
        <v>0</v>
      </c>
      <c r="N39" s="130">
        <f>SUM(N14:N38)</f>
        <v>0</v>
      </c>
      <c r="O39" s="130">
        <f>SUM(O14:O38)</f>
        <v>0</v>
      </c>
      <c r="P39" s="131">
        <f>SUM(P14:P38)</f>
        <v>0</v>
      </c>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 t="s">
        <v>14</v>
      </c>
      <c r="B42" s="16"/>
      <c r="C42" s="210">
        <f>'Kops c'!C28:H28</f>
        <v>0</v>
      </c>
      <c r="D42" s="210"/>
      <c r="E42" s="210"/>
      <c r="F42" s="210"/>
      <c r="G42" s="210"/>
      <c r="H42" s="210"/>
      <c r="I42" s="16"/>
      <c r="J42" s="16"/>
      <c r="K42" s="16"/>
      <c r="L42" s="16"/>
      <c r="M42" s="16"/>
      <c r="N42" s="16"/>
      <c r="O42" s="16"/>
      <c r="P42" s="16"/>
    </row>
    <row r="43" spans="1:16" x14ac:dyDescent="0.2">
      <c r="A43" s="16"/>
      <c r="B43" s="16"/>
      <c r="C43" s="136" t="s">
        <v>15</v>
      </c>
      <c r="D43" s="136"/>
      <c r="E43" s="136"/>
      <c r="F43" s="136"/>
      <c r="G43" s="136"/>
      <c r="H43" s="13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55" t="str">
        <f>'Kops n'!A31:D31</f>
        <v>Tāme sastādīta 202_. gada _.________</v>
      </c>
      <c r="B45" s="156"/>
      <c r="C45" s="156"/>
      <c r="D45" s="15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 t="s">
        <v>41</v>
      </c>
      <c r="B47" s="16"/>
      <c r="C47" s="210">
        <f>'Kops c'!C33:H33</f>
        <v>0</v>
      </c>
      <c r="D47" s="210"/>
      <c r="E47" s="210"/>
      <c r="F47" s="210"/>
      <c r="G47" s="210"/>
      <c r="H47" s="210"/>
      <c r="I47" s="16"/>
      <c r="J47" s="16"/>
      <c r="K47" s="16"/>
      <c r="L47" s="16"/>
      <c r="M47" s="16"/>
      <c r="N47" s="16"/>
      <c r="O47" s="16"/>
      <c r="P47" s="16"/>
    </row>
    <row r="48" spans="1:16" x14ac:dyDescent="0.2">
      <c r="A48" s="16"/>
      <c r="B48" s="16"/>
      <c r="C48" s="136" t="s">
        <v>15</v>
      </c>
      <c r="D48" s="136"/>
      <c r="E48" s="136"/>
      <c r="F48" s="136"/>
      <c r="G48" s="136"/>
      <c r="H48" s="13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78" t="s">
        <v>16</v>
      </c>
      <c r="B50" s="42"/>
      <c r="C50" s="83">
        <f>'Kops c'!C36</f>
        <v>0</v>
      </c>
      <c r="D50" s="42"/>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48:H48"/>
    <mergeCell ref="L12:P12"/>
    <mergeCell ref="A39:K39"/>
    <mergeCell ref="C42:H42"/>
    <mergeCell ref="C43:H43"/>
    <mergeCell ref="A45:D45"/>
    <mergeCell ref="C47:H47"/>
  </mergeCells>
  <conditionalFormatting sqref="A39:K39">
    <cfRule type="containsText" dxfId="31" priority="3" operator="containsText" text="Tiešās izmaksas kopā, t. sk. darba devēja sociālais nodoklis __.__% ">
      <formula>NOT(ISERROR(SEARCH("Tiešās izmaksas kopā, t. sk. darba devēja sociālais nodoklis __.__% ",A39)))</formula>
    </cfRule>
  </conditionalFormatting>
  <conditionalFormatting sqref="A14:P38">
    <cfRule type="cellIs" dxfId="30" priority="1" operator="equal">
      <formula>0</formula>
    </cfRule>
  </conditionalFormatting>
  <conditionalFormatting sqref="C2:I2 D5:L8 N9:O9 L39:P39 C42:H42 C47:H47 C50">
    <cfRule type="cellIs" dxfId="29"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E7CA-25BA-4CA6-9E26-CB09D54FB93A}">
  <sheetPr codeName="Sheet2">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84" width="9.140625" style="1"/>
    <col min="185" max="185" width="1.42578125" style="1" customWidth="1"/>
    <col min="186" max="186" width="2.140625" style="1" customWidth="1"/>
    <col min="187" max="187" width="16.85546875" style="1" customWidth="1"/>
    <col min="188" max="188" width="43.42578125" style="1" customWidth="1"/>
    <col min="189" max="189" width="22.42578125" style="1" customWidth="1"/>
    <col min="190" max="190" width="9.140625" style="1"/>
    <col min="191" max="191" width="13.85546875" style="1" bestFit="1" customWidth="1"/>
    <col min="192" max="440" width="9.140625" style="1"/>
    <col min="441" max="441" width="1.42578125" style="1" customWidth="1"/>
    <col min="442" max="442" width="2.140625" style="1" customWidth="1"/>
    <col min="443" max="443" width="16.85546875" style="1" customWidth="1"/>
    <col min="444" max="444" width="43.42578125" style="1" customWidth="1"/>
    <col min="445" max="445" width="22.42578125" style="1" customWidth="1"/>
    <col min="446" max="446" width="9.140625" style="1"/>
    <col min="447" max="447" width="13.85546875" style="1" bestFit="1" customWidth="1"/>
    <col min="448" max="696" width="9.140625" style="1"/>
    <col min="697" max="697" width="1.42578125" style="1" customWidth="1"/>
    <col min="698" max="698" width="2.140625" style="1" customWidth="1"/>
    <col min="699" max="699" width="16.85546875" style="1" customWidth="1"/>
    <col min="700" max="700" width="43.42578125" style="1" customWidth="1"/>
    <col min="701" max="701" width="22.42578125" style="1" customWidth="1"/>
    <col min="702" max="702" width="9.140625" style="1"/>
    <col min="703" max="703" width="13.85546875" style="1" bestFit="1" customWidth="1"/>
    <col min="704" max="952" width="9.140625" style="1"/>
    <col min="953" max="953" width="1.42578125" style="1" customWidth="1"/>
    <col min="954" max="954" width="2.140625" style="1" customWidth="1"/>
    <col min="955" max="955" width="16.85546875" style="1" customWidth="1"/>
    <col min="956" max="956" width="43.42578125" style="1" customWidth="1"/>
    <col min="957" max="957" width="22.42578125" style="1" customWidth="1"/>
    <col min="958" max="958" width="9.140625" style="1"/>
    <col min="959" max="959" width="13.85546875" style="1" bestFit="1" customWidth="1"/>
    <col min="960" max="1208" width="9.140625" style="1"/>
    <col min="1209" max="1209" width="1.42578125" style="1" customWidth="1"/>
    <col min="1210" max="1210" width="2.140625" style="1" customWidth="1"/>
    <col min="1211" max="1211" width="16.85546875" style="1" customWidth="1"/>
    <col min="1212" max="1212" width="43.42578125" style="1" customWidth="1"/>
    <col min="1213" max="1213" width="22.42578125" style="1" customWidth="1"/>
    <col min="1214" max="1214" width="9.140625" style="1"/>
    <col min="1215" max="1215" width="13.85546875" style="1" bestFit="1" customWidth="1"/>
    <col min="1216" max="1464" width="9.140625" style="1"/>
    <col min="1465" max="1465" width="1.42578125" style="1" customWidth="1"/>
    <col min="1466" max="1466" width="2.140625" style="1" customWidth="1"/>
    <col min="1467" max="1467" width="16.85546875" style="1" customWidth="1"/>
    <col min="1468" max="1468" width="43.42578125" style="1" customWidth="1"/>
    <col min="1469" max="1469" width="22.42578125" style="1" customWidth="1"/>
    <col min="1470" max="1470" width="9.140625" style="1"/>
    <col min="1471" max="1471" width="13.85546875" style="1" bestFit="1" customWidth="1"/>
    <col min="1472" max="1720" width="9.140625" style="1"/>
    <col min="1721" max="1721" width="1.42578125" style="1" customWidth="1"/>
    <col min="1722" max="1722" width="2.140625" style="1" customWidth="1"/>
    <col min="1723" max="1723" width="16.85546875" style="1" customWidth="1"/>
    <col min="1724" max="1724" width="43.42578125" style="1" customWidth="1"/>
    <col min="1725" max="1725" width="22.42578125" style="1" customWidth="1"/>
    <col min="1726" max="1726" width="9.140625" style="1"/>
    <col min="1727" max="1727" width="13.85546875" style="1" bestFit="1" customWidth="1"/>
    <col min="1728" max="1976" width="9.140625" style="1"/>
    <col min="1977" max="1977" width="1.42578125" style="1" customWidth="1"/>
    <col min="1978" max="1978" width="2.140625" style="1" customWidth="1"/>
    <col min="1979" max="1979" width="16.85546875" style="1" customWidth="1"/>
    <col min="1980" max="1980" width="43.42578125" style="1" customWidth="1"/>
    <col min="1981" max="1981" width="22.42578125" style="1" customWidth="1"/>
    <col min="1982" max="1982" width="9.140625" style="1"/>
    <col min="1983" max="1983" width="13.85546875" style="1" bestFit="1" customWidth="1"/>
    <col min="1984" max="2232" width="9.140625" style="1"/>
    <col min="2233" max="2233" width="1.42578125" style="1" customWidth="1"/>
    <col min="2234" max="2234" width="2.140625" style="1" customWidth="1"/>
    <col min="2235" max="2235" width="16.85546875" style="1" customWidth="1"/>
    <col min="2236" max="2236" width="43.42578125" style="1" customWidth="1"/>
    <col min="2237" max="2237" width="22.42578125" style="1" customWidth="1"/>
    <col min="2238" max="2238" width="9.140625" style="1"/>
    <col min="2239" max="2239" width="13.85546875" style="1" bestFit="1" customWidth="1"/>
    <col min="2240" max="2488" width="9.140625" style="1"/>
    <col min="2489" max="2489" width="1.42578125" style="1" customWidth="1"/>
    <col min="2490" max="2490" width="2.140625" style="1" customWidth="1"/>
    <col min="2491" max="2491" width="16.85546875" style="1" customWidth="1"/>
    <col min="2492" max="2492" width="43.42578125" style="1" customWidth="1"/>
    <col min="2493" max="2493" width="22.42578125" style="1" customWidth="1"/>
    <col min="2494" max="2494" width="9.140625" style="1"/>
    <col min="2495" max="2495" width="13.85546875" style="1" bestFit="1" customWidth="1"/>
    <col min="2496" max="2744" width="9.140625" style="1"/>
    <col min="2745" max="2745" width="1.42578125" style="1" customWidth="1"/>
    <col min="2746" max="2746" width="2.140625" style="1" customWidth="1"/>
    <col min="2747" max="2747" width="16.85546875" style="1" customWidth="1"/>
    <col min="2748" max="2748" width="43.42578125" style="1" customWidth="1"/>
    <col min="2749" max="2749" width="22.42578125" style="1" customWidth="1"/>
    <col min="2750" max="2750" width="9.140625" style="1"/>
    <col min="2751" max="2751" width="13.85546875" style="1" bestFit="1" customWidth="1"/>
    <col min="2752" max="3000" width="9.140625" style="1"/>
    <col min="3001" max="3001" width="1.42578125" style="1" customWidth="1"/>
    <col min="3002" max="3002" width="2.140625" style="1" customWidth="1"/>
    <col min="3003" max="3003" width="16.85546875" style="1" customWidth="1"/>
    <col min="3004" max="3004" width="43.42578125" style="1" customWidth="1"/>
    <col min="3005" max="3005" width="22.42578125" style="1" customWidth="1"/>
    <col min="3006" max="3006" width="9.140625" style="1"/>
    <col min="3007" max="3007" width="13.85546875" style="1" bestFit="1" customWidth="1"/>
    <col min="3008" max="3256" width="9.140625" style="1"/>
    <col min="3257" max="3257" width="1.42578125" style="1" customWidth="1"/>
    <col min="3258" max="3258" width="2.140625" style="1" customWidth="1"/>
    <col min="3259" max="3259" width="16.85546875" style="1" customWidth="1"/>
    <col min="3260" max="3260" width="43.42578125" style="1" customWidth="1"/>
    <col min="3261" max="3261" width="22.42578125" style="1" customWidth="1"/>
    <col min="3262" max="3262" width="9.140625" style="1"/>
    <col min="3263" max="3263" width="13.85546875" style="1" bestFit="1" customWidth="1"/>
    <col min="3264" max="3512" width="9.140625" style="1"/>
    <col min="3513" max="3513" width="1.42578125" style="1" customWidth="1"/>
    <col min="3514" max="3514" width="2.140625" style="1" customWidth="1"/>
    <col min="3515" max="3515" width="16.85546875" style="1" customWidth="1"/>
    <col min="3516" max="3516" width="43.42578125" style="1" customWidth="1"/>
    <col min="3517" max="3517" width="22.42578125" style="1" customWidth="1"/>
    <col min="3518" max="3518" width="9.140625" style="1"/>
    <col min="3519" max="3519" width="13.85546875" style="1" bestFit="1" customWidth="1"/>
    <col min="3520" max="3768" width="9.140625" style="1"/>
    <col min="3769" max="3769" width="1.42578125" style="1" customWidth="1"/>
    <col min="3770" max="3770" width="2.140625" style="1" customWidth="1"/>
    <col min="3771" max="3771" width="16.85546875" style="1" customWidth="1"/>
    <col min="3772" max="3772" width="43.42578125" style="1" customWidth="1"/>
    <col min="3773" max="3773" width="22.42578125" style="1" customWidth="1"/>
    <col min="3774" max="3774" width="9.140625" style="1"/>
    <col min="3775" max="3775" width="13.85546875" style="1" bestFit="1" customWidth="1"/>
    <col min="3776" max="4024" width="9.140625" style="1"/>
    <col min="4025" max="4025" width="1.42578125" style="1" customWidth="1"/>
    <col min="4026" max="4026" width="2.140625" style="1" customWidth="1"/>
    <col min="4027" max="4027" width="16.85546875" style="1" customWidth="1"/>
    <col min="4028" max="4028" width="43.42578125" style="1" customWidth="1"/>
    <col min="4029" max="4029" width="22.42578125" style="1" customWidth="1"/>
    <col min="4030" max="4030" width="9.140625" style="1"/>
    <col min="4031" max="4031" width="13.85546875" style="1" bestFit="1" customWidth="1"/>
    <col min="4032" max="4280" width="9.140625" style="1"/>
    <col min="4281" max="4281" width="1.42578125" style="1" customWidth="1"/>
    <col min="4282" max="4282" width="2.140625" style="1" customWidth="1"/>
    <col min="4283" max="4283" width="16.85546875" style="1" customWidth="1"/>
    <col min="4284" max="4284" width="43.42578125" style="1" customWidth="1"/>
    <col min="4285" max="4285" width="22.42578125" style="1" customWidth="1"/>
    <col min="4286" max="4286" width="9.140625" style="1"/>
    <col min="4287" max="4287" width="13.85546875" style="1" bestFit="1" customWidth="1"/>
    <col min="4288" max="4536" width="9.140625" style="1"/>
    <col min="4537" max="4537" width="1.42578125" style="1" customWidth="1"/>
    <col min="4538" max="4538" width="2.140625" style="1" customWidth="1"/>
    <col min="4539" max="4539" width="16.85546875" style="1" customWidth="1"/>
    <col min="4540" max="4540" width="43.42578125" style="1" customWidth="1"/>
    <col min="4541" max="4541" width="22.42578125" style="1" customWidth="1"/>
    <col min="4542" max="4542" width="9.140625" style="1"/>
    <col min="4543" max="4543" width="13.85546875" style="1" bestFit="1" customWidth="1"/>
    <col min="4544" max="4792" width="9.140625" style="1"/>
    <col min="4793" max="4793" width="1.42578125" style="1" customWidth="1"/>
    <col min="4794" max="4794" width="2.140625" style="1" customWidth="1"/>
    <col min="4795" max="4795" width="16.85546875" style="1" customWidth="1"/>
    <col min="4796" max="4796" width="43.42578125" style="1" customWidth="1"/>
    <col min="4797" max="4797" width="22.42578125" style="1" customWidth="1"/>
    <col min="4798" max="4798" width="9.140625" style="1"/>
    <col min="4799" max="4799" width="13.85546875" style="1" bestFit="1" customWidth="1"/>
    <col min="4800" max="5048" width="9.140625" style="1"/>
    <col min="5049" max="5049" width="1.42578125" style="1" customWidth="1"/>
    <col min="5050" max="5050" width="2.140625" style="1" customWidth="1"/>
    <col min="5051" max="5051" width="16.85546875" style="1" customWidth="1"/>
    <col min="5052" max="5052" width="43.42578125" style="1" customWidth="1"/>
    <col min="5053" max="5053" width="22.42578125" style="1" customWidth="1"/>
    <col min="5054" max="5054" width="9.140625" style="1"/>
    <col min="5055" max="5055" width="13.85546875" style="1" bestFit="1" customWidth="1"/>
    <col min="5056" max="5304" width="9.140625" style="1"/>
    <col min="5305" max="5305" width="1.42578125" style="1" customWidth="1"/>
    <col min="5306" max="5306" width="2.140625" style="1" customWidth="1"/>
    <col min="5307" max="5307" width="16.85546875" style="1" customWidth="1"/>
    <col min="5308" max="5308" width="43.42578125" style="1" customWidth="1"/>
    <col min="5309" max="5309" width="22.42578125" style="1" customWidth="1"/>
    <col min="5310" max="5310" width="9.140625" style="1"/>
    <col min="5311" max="5311" width="13.85546875" style="1" bestFit="1" customWidth="1"/>
    <col min="5312" max="5560" width="9.140625" style="1"/>
    <col min="5561" max="5561" width="1.42578125" style="1" customWidth="1"/>
    <col min="5562" max="5562" width="2.140625" style="1" customWidth="1"/>
    <col min="5563" max="5563" width="16.85546875" style="1" customWidth="1"/>
    <col min="5564" max="5564" width="43.42578125" style="1" customWidth="1"/>
    <col min="5565" max="5565" width="22.42578125" style="1" customWidth="1"/>
    <col min="5566" max="5566" width="9.140625" style="1"/>
    <col min="5567" max="5567" width="13.85546875" style="1" bestFit="1" customWidth="1"/>
    <col min="5568" max="5816" width="9.140625" style="1"/>
    <col min="5817" max="5817" width="1.42578125" style="1" customWidth="1"/>
    <col min="5818" max="5818" width="2.140625" style="1" customWidth="1"/>
    <col min="5819" max="5819" width="16.85546875" style="1" customWidth="1"/>
    <col min="5820" max="5820" width="43.42578125" style="1" customWidth="1"/>
    <col min="5821" max="5821" width="22.42578125" style="1" customWidth="1"/>
    <col min="5822" max="5822" width="9.140625" style="1"/>
    <col min="5823" max="5823" width="13.85546875" style="1" bestFit="1" customWidth="1"/>
    <col min="5824" max="6072" width="9.140625" style="1"/>
    <col min="6073" max="6073" width="1.42578125" style="1" customWidth="1"/>
    <col min="6074" max="6074" width="2.140625" style="1" customWidth="1"/>
    <col min="6075" max="6075" width="16.85546875" style="1" customWidth="1"/>
    <col min="6076" max="6076" width="43.42578125" style="1" customWidth="1"/>
    <col min="6077" max="6077" width="22.42578125" style="1" customWidth="1"/>
    <col min="6078" max="6078" width="9.140625" style="1"/>
    <col min="6079" max="6079" width="13.85546875" style="1" bestFit="1" customWidth="1"/>
    <col min="6080" max="6328" width="9.140625" style="1"/>
    <col min="6329" max="6329" width="1.42578125" style="1" customWidth="1"/>
    <col min="6330" max="6330" width="2.140625" style="1" customWidth="1"/>
    <col min="6331" max="6331" width="16.85546875" style="1" customWidth="1"/>
    <col min="6332" max="6332" width="43.42578125" style="1" customWidth="1"/>
    <col min="6333" max="6333" width="22.42578125" style="1" customWidth="1"/>
    <col min="6334" max="6334" width="9.140625" style="1"/>
    <col min="6335" max="6335" width="13.85546875" style="1" bestFit="1" customWidth="1"/>
    <col min="6336" max="6584" width="9.140625" style="1"/>
    <col min="6585" max="6585" width="1.42578125" style="1" customWidth="1"/>
    <col min="6586" max="6586" width="2.140625" style="1" customWidth="1"/>
    <col min="6587" max="6587" width="16.85546875" style="1" customWidth="1"/>
    <col min="6588" max="6588" width="43.42578125" style="1" customWidth="1"/>
    <col min="6589" max="6589" width="22.42578125" style="1" customWidth="1"/>
    <col min="6590" max="6590" width="9.140625" style="1"/>
    <col min="6591" max="6591" width="13.85546875" style="1" bestFit="1" customWidth="1"/>
    <col min="6592" max="6840" width="9.140625" style="1"/>
    <col min="6841" max="6841" width="1.42578125" style="1" customWidth="1"/>
    <col min="6842" max="6842" width="2.140625" style="1" customWidth="1"/>
    <col min="6843" max="6843" width="16.85546875" style="1" customWidth="1"/>
    <col min="6844" max="6844" width="43.42578125" style="1" customWidth="1"/>
    <col min="6845" max="6845" width="22.42578125" style="1" customWidth="1"/>
    <col min="6846" max="6846" width="9.140625" style="1"/>
    <col min="6847" max="6847" width="13.85546875" style="1" bestFit="1" customWidth="1"/>
    <col min="6848" max="7096" width="9.140625" style="1"/>
    <col min="7097" max="7097" width="1.42578125" style="1" customWidth="1"/>
    <col min="7098" max="7098" width="2.140625" style="1" customWidth="1"/>
    <col min="7099" max="7099" width="16.85546875" style="1" customWidth="1"/>
    <col min="7100" max="7100" width="43.42578125" style="1" customWidth="1"/>
    <col min="7101" max="7101" width="22.42578125" style="1" customWidth="1"/>
    <col min="7102" max="7102" width="9.140625" style="1"/>
    <col min="7103" max="7103" width="13.85546875" style="1" bestFit="1" customWidth="1"/>
    <col min="7104" max="7352" width="9.140625" style="1"/>
    <col min="7353" max="7353" width="1.42578125" style="1" customWidth="1"/>
    <col min="7354" max="7354" width="2.140625" style="1" customWidth="1"/>
    <col min="7355" max="7355" width="16.85546875" style="1" customWidth="1"/>
    <col min="7356" max="7356" width="43.42578125" style="1" customWidth="1"/>
    <col min="7357" max="7357" width="22.42578125" style="1" customWidth="1"/>
    <col min="7358" max="7358" width="9.140625" style="1"/>
    <col min="7359" max="7359" width="13.85546875" style="1" bestFit="1" customWidth="1"/>
    <col min="7360" max="7608" width="9.140625" style="1"/>
    <col min="7609" max="7609" width="1.42578125" style="1" customWidth="1"/>
    <col min="7610" max="7610" width="2.140625" style="1" customWidth="1"/>
    <col min="7611" max="7611" width="16.85546875" style="1" customWidth="1"/>
    <col min="7612" max="7612" width="43.42578125" style="1" customWidth="1"/>
    <col min="7613" max="7613" width="22.42578125" style="1" customWidth="1"/>
    <col min="7614" max="7614" width="9.140625" style="1"/>
    <col min="7615" max="7615" width="13.85546875" style="1" bestFit="1" customWidth="1"/>
    <col min="7616" max="7864" width="9.140625" style="1"/>
    <col min="7865" max="7865" width="1.42578125" style="1" customWidth="1"/>
    <col min="7866" max="7866" width="2.140625" style="1" customWidth="1"/>
    <col min="7867" max="7867" width="16.85546875" style="1" customWidth="1"/>
    <col min="7868" max="7868" width="43.42578125" style="1" customWidth="1"/>
    <col min="7869" max="7869" width="22.42578125" style="1" customWidth="1"/>
    <col min="7870" max="7870" width="9.140625" style="1"/>
    <col min="7871" max="7871" width="13.85546875" style="1" bestFit="1" customWidth="1"/>
    <col min="7872" max="8120" width="9.140625" style="1"/>
    <col min="8121" max="8121" width="1.42578125" style="1" customWidth="1"/>
    <col min="8122" max="8122" width="2.140625" style="1" customWidth="1"/>
    <col min="8123" max="8123" width="16.85546875" style="1" customWidth="1"/>
    <col min="8124" max="8124" width="43.42578125" style="1" customWidth="1"/>
    <col min="8125" max="8125" width="22.42578125" style="1" customWidth="1"/>
    <col min="8126" max="8126" width="9.140625" style="1"/>
    <col min="8127" max="8127" width="13.85546875" style="1" bestFit="1" customWidth="1"/>
    <col min="8128" max="8376" width="9.140625" style="1"/>
    <col min="8377" max="8377" width="1.42578125" style="1" customWidth="1"/>
    <col min="8378" max="8378" width="2.140625" style="1" customWidth="1"/>
    <col min="8379" max="8379" width="16.85546875" style="1" customWidth="1"/>
    <col min="8380" max="8380" width="43.42578125" style="1" customWidth="1"/>
    <col min="8381" max="8381" width="22.42578125" style="1" customWidth="1"/>
    <col min="8382" max="8382" width="9.140625" style="1"/>
    <col min="8383" max="8383" width="13.85546875" style="1" bestFit="1" customWidth="1"/>
    <col min="8384" max="8632" width="9.140625" style="1"/>
    <col min="8633" max="8633" width="1.42578125" style="1" customWidth="1"/>
    <col min="8634" max="8634" width="2.140625" style="1" customWidth="1"/>
    <col min="8635" max="8635" width="16.85546875" style="1" customWidth="1"/>
    <col min="8636" max="8636" width="43.42578125" style="1" customWidth="1"/>
    <col min="8637" max="8637" width="22.42578125" style="1" customWidth="1"/>
    <col min="8638" max="8638" width="9.140625" style="1"/>
    <col min="8639" max="8639" width="13.85546875" style="1" bestFit="1" customWidth="1"/>
    <col min="8640" max="8888" width="9.140625" style="1"/>
    <col min="8889" max="8889" width="1.42578125" style="1" customWidth="1"/>
    <col min="8890" max="8890" width="2.140625" style="1" customWidth="1"/>
    <col min="8891" max="8891" width="16.85546875" style="1" customWidth="1"/>
    <col min="8892" max="8892" width="43.42578125" style="1" customWidth="1"/>
    <col min="8893" max="8893" width="22.42578125" style="1" customWidth="1"/>
    <col min="8894" max="8894" width="9.140625" style="1"/>
    <col min="8895" max="8895" width="13.85546875" style="1" bestFit="1" customWidth="1"/>
    <col min="8896" max="9144" width="9.140625" style="1"/>
    <col min="9145" max="9145" width="1.42578125" style="1" customWidth="1"/>
    <col min="9146" max="9146" width="2.140625" style="1" customWidth="1"/>
    <col min="9147" max="9147" width="16.85546875" style="1" customWidth="1"/>
    <col min="9148" max="9148" width="43.42578125" style="1" customWidth="1"/>
    <col min="9149" max="9149" width="22.42578125" style="1" customWidth="1"/>
    <col min="9150" max="9150" width="9.140625" style="1"/>
    <col min="9151" max="9151" width="13.85546875" style="1" bestFit="1" customWidth="1"/>
    <col min="9152" max="9400" width="9.140625" style="1"/>
    <col min="9401" max="9401" width="1.42578125" style="1" customWidth="1"/>
    <col min="9402" max="9402" width="2.140625" style="1" customWidth="1"/>
    <col min="9403" max="9403" width="16.85546875" style="1" customWidth="1"/>
    <col min="9404" max="9404" width="43.42578125" style="1" customWidth="1"/>
    <col min="9405" max="9405" width="22.42578125" style="1" customWidth="1"/>
    <col min="9406" max="9406" width="9.140625" style="1"/>
    <col min="9407" max="9407" width="13.85546875" style="1" bestFit="1" customWidth="1"/>
    <col min="9408" max="9656" width="9.140625" style="1"/>
    <col min="9657" max="9657" width="1.42578125" style="1" customWidth="1"/>
    <col min="9658" max="9658" width="2.140625" style="1" customWidth="1"/>
    <col min="9659" max="9659" width="16.85546875" style="1" customWidth="1"/>
    <col min="9660" max="9660" width="43.42578125" style="1" customWidth="1"/>
    <col min="9661" max="9661" width="22.42578125" style="1" customWidth="1"/>
    <col min="9662" max="9662" width="9.140625" style="1"/>
    <col min="9663" max="9663" width="13.85546875" style="1" bestFit="1" customWidth="1"/>
    <col min="9664" max="9912" width="9.140625" style="1"/>
    <col min="9913" max="9913" width="1.42578125" style="1" customWidth="1"/>
    <col min="9914" max="9914" width="2.140625" style="1" customWidth="1"/>
    <col min="9915" max="9915" width="16.85546875" style="1" customWidth="1"/>
    <col min="9916" max="9916" width="43.42578125" style="1" customWidth="1"/>
    <col min="9917" max="9917" width="22.42578125" style="1" customWidth="1"/>
    <col min="9918" max="9918" width="9.140625" style="1"/>
    <col min="9919" max="9919" width="13.85546875" style="1" bestFit="1" customWidth="1"/>
    <col min="9920" max="10168" width="9.140625" style="1"/>
    <col min="10169" max="10169" width="1.42578125" style="1" customWidth="1"/>
    <col min="10170" max="10170" width="2.140625" style="1" customWidth="1"/>
    <col min="10171" max="10171" width="16.85546875" style="1" customWidth="1"/>
    <col min="10172" max="10172" width="43.42578125" style="1" customWidth="1"/>
    <col min="10173" max="10173" width="22.42578125" style="1" customWidth="1"/>
    <col min="10174" max="10174" width="9.140625" style="1"/>
    <col min="10175" max="10175" width="13.85546875" style="1" bestFit="1" customWidth="1"/>
    <col min="10176" max="10424" width="9.140625" style="1"/>
    <col min="10425" max="10425" width="1.42578125" style="1" customWidth="1"/>
    <col min="10426" max="10426" width="2.140625" style="1" customWidth="1"/>
    <col min="10427" max="10427" width="16.85546875" style="1" customWidth="1"/>
    <col min="10428" max="10428" width="43.42578125" style="1" customWidth="1"/>
    <col min="10429" max="10429" width="22.42578125" style="1" customWidth="1"/>
    <col min="10430" max="10430" width="9.140625" style="1"/>
    <col min="10431" max="10431" width="13.85546875" style="1" bestFit="1" customWidth="1"/>
    <col min="10432" max="10680" width="9.140625" style="1"/>
    <col min="10681" max="10681" width="1.42578125" style="1" customWidth="1"/>
    <col min="10682" max="10682" width="2.140625" style="1" customWidth="1"/>
    <col min="10683" max="10683" width="16.85546875" style="1" customWidth="1"/>
    <col min="10684" max="10684" width="43.42578125" style="1" customWidth="1"/>
    <col min="10685" max="10685" width="22.42578125" style="1" customWidth="1"/>
    <col min="10686" max="10686" width="9.140625" style="1"/>
    <col min="10687" max="10687" width="13.85546875" style="1" bestFit="1" customWidth="1"/>
    <col min="10688" max="10936" width="9.140625" style="1"/>
    <col min="10937" max="10937" width="1.42578125" style="1" customWidth="1"/>
    <col min="10938" max="10938" width="2.140625" style="1" customWidth="1"/>
    <col min="10939" max="10939" width="16.85546875" style="1" customWidth="1"/>
    <col min="10940" max="10940" width="43.42578125" style="1" customWidth="1"/>
    <col min="10941" max="10941" width="22.42578125" style="1" customWidth="1"/>
    <col min="10942" max="10942" width="9.140625" style="1"/>
    <col min="10943" max="10943" width="13.85546875" style="1" bestFit="1" customWidth="1"/>
    <col min="10944" max="11192" width="9.140625" style="1"/>
    <col min="11193" max="11193" width="1.42578125" style="1" customWidth="1"/>
    <col min="11194" max="11194" width="2.140625" style="1" customWidth="1"/>
    <col min="11195" max="11195" width="16.85546875" style="1" customWidth="1"/>
    <col min="11196" max="11196" width="43.42578125" style="1" customWidth="1"/>
    <col min="11197" max="11197" width="22.42578125" style="1" customWidth="1"/>
    <col min="11198" max="11198" width="9.140625" style="1"/>
    <col min="11199" max="11199" width="13.85546875" style="1" bestFit="1" customWidth="1"/>
    <col min="11200" max="11448" width="9.140625" style="1"/>
    <col min="11449" max="11449" width="1.42578125" style="1" customWidth="1"/>
    <col min="11450" max="11450" width="2.140625" style="1" customWidth="1"/>
    <col min="11451" max="11451" width="16.85546875" style="1" customWidth="1"/>
    <col min="11452" max="11452" width="43.42578125" style="1" customWidth="1"/>
    <col min="11453" max="11453" width="22.42578125" style="1" customWidth="1"/>
    <col min="11454" max="11454" width="9.140625" style="1"/>
    <col min="11455" max="11455" width="13.85546875" style="1" bestFit="1" customWidth="1"/>
    <col min="11456" max="11704" width="9.140625" style="1"/>
    <col min="11705" max="11705" width="1.42578125" style="1" customWidth="1"/>
    <col min="11706" max="11706" width="2.140625" style="1" customWidth="1"/>
    <col min="11707" max="11707" width="16.85546875" style="1" customWidth="1"/>
    <col min="11708" max="11708" width="43.42578125" style="1" customWidth="1"/>
    <col min="11709" max="11709" width="22.42578125" style="1" customWidth="1"/>
    <col min="11710" max="11710" width="9.140625" style="1"/>
    <col min="11711" max="11711" width="13.85546875" style="1" bestFit="1" customWidth="1"/>
    <col min="11712" max="11960" width="9.140625" style="1"/>
    <col min="11961" max="11961" width="1.42578125" style="1" customWidth="1"/>
    <col min="11962" max="11962" width="2.140625" style="1" customWidth="1"/>
    <col min="11963" max="11963" width="16.85546875" style="1" customWidth="1"/>
    <col min="11964" max="11964" width="43.42578125" style="1" customWidth="1"/>
    <col min="11965" max="11965" width="22.42578125" style="1" customWidth="1"/>
    <col min="11966" max="11966" width="9.140625" style="1"/>
    <col min="11967" max="11967" width="13.85546875" style="1" bestFit="1" customWidth="1"/>
    <col min="11968" max="12216" width="9.140625" style="1"/>
    <col min="12217" max="12217" width="1.42578125" style="1" customWidth="1"/>
    <col min="12218" max="12218" width="2.140625" style="1" customWidth="1"/>
    <col min="12219" max="12219" width="16.85546875" style="1" customWidth="1"/>
    <col min="12220" max="12220" width="43.42578125" style="1" customWidth="1"/>
    <col min="12221" max="12221" width="22.42578125" style="1" customWidth="1"/>
    <col min="12222" max="12222" width="9.140625" style="1"/>
    <col min="12223" max="12223" width="13.85546875" style="1" bestFit="1" customWidth="1"/>
    <col min="12224" max="12472" width="9.140625" style="1"/>
    <col min="12473" max="12473" width="1.42578125" style="1" customWidth="1"/>
    <col min="12474" max="12474" width="2.140625" style="1" customWidth="1"/>
    <col min="12475" max="12475" width="16.85546875" style="1" customWidth="1"/>
    <col min="12476" max="12476" width="43.42578125" style="1" customWidth="1"/>
    <col min="12477" max="12477" width="22.42578125" style="1" customWidth="1"/>
    <col min="12478" max="12478" width="9.140625" style="1"/>
    <col min="12479" max="12479" width="13.85546875" style="1" bestFit="1" customWidth="1"/>
    <col min="12480" max="12728" width="9.140625" style="1"/>
    <col min="12729" max="12729" width="1.42578125" style="1" customWidth="1"/>
    <col min="12730" max="12730" width="2.140625" style="1" customWidth="1"/>
    <col min="12731" max="12731" width="16.85546875" style="1" customWidth="1"/>
    <col min="12732" max="12732" width="43.42578125" style="1" customWidth="1"/>
    <col min="12733" max="12733" width="22.42578125" style="1" customWidth="1"/>
    <col min="12734" max="12734" width="9.140625" style="1"/>
    <col min="12735" max="12735" width="13.85546875" style="1" bestFit="1" customWidth="1"/>
    <col min="12736" max="12984" width="9.140625" style="1"/>
    <col min="12985" max="12985" width="1.42578125" style="1" customWidth="1"/>
    <col min="12986" max="12986" width="2.140625" style="1" customWidth="1"/>
    <col min="12987" max="12987" width="16.85546875" style="1" customWidth="1"/>
    <col min="12988" max="12988" width="43.42578125" style="1" customWidth="1"/>
    <col min="12989" max="12989" width="22.42578125" style="1" customWidth="1"/>
    <col min="12990" max="12990" width="9.140625" style="1"/>
    <col min="12991" max="12991" width="13.85546875" style="1" bestFit="1" customWidth="1"/>
    <col min="12992" max="13240" width="9.140625" style="1"/>
    <col min="13241" max="13241" width="1.42578125" style="1" customWidth="1"/>
    <col min="13242" max="13242" width="2.140625" style="1" customWidth="1"/>
    <col min="13243" max="13243" width="16.85546875" style="1" customWidth="1"/>
    <col min="13244" max="13244" width="43.42578125" style="1" customWidth="1"/>
    <col min="13245" max="13245" width="22.42578125" style="1" customWidth="1"/>
    <col min="13246" max="13246" width="9.140625" style="1"/>
    <col min="13247" max="13247" width="13.85546875" style="1" bestFit="1" customWidth="1"/>
    <col min="13248" max="13496" width="9.140625" style="1"/>
    <col min="13497" max="13497" width="1.42578125" style="1" customWidth="1"/>
    <col min="13498" max="13498" width="2.140625" style="1" customWidth="1"/>
    <col min="13499" max="13499" width="16.85546875" style="1" customWidth="1"/>
    <col min="13500" max="13500" width="43.42578125" style="1" customWidth="1"/>
    <col min="13501" max="13501" width="22.42578125" style="1" customWidth="1"/>
    <col min="13502" max="13502" width="9.140625" style="1"/>
    <col min="13503" max="13503" width="13.85546875" style="1" bestFit="1" customWidth="1"/>
    <col min="13504" max="13752" width="9.140625" style="1"/>
    <col min="13753" max="13753" width="1.42578125" style="1" customWidth="1"/>
    <col min="13754" max="13754" width="2.140625" style="1" customWidth="1"/>
    <col min="13755" max="13755" width="16.85546875" style="1" customWidth="1"/>
    <col min="13756" max="13756" width="43.42578125" style="1" customWidth="1"/>
    <col min="13757" max="13757" width="22.42578125" style="1" customWidth="1"/>
    <col min="13758" max="13758" width="9.140625" style="1"/>
    <col min="13759" max="13759" width="13.85546875" style="1" bestFit="1" customWidth="1"/>
    <col min="13760" max="14008" width="9.140625" style="1"/>
    <col min="14009" max="14009" width="1.42578125" style="1" customWidth="1"/>
    <col min="14010" max="14010" width="2.140625" style="1" customWidth="1"/>
    <col min="14011" max="14011" width="16.85546875" style="1" customWidth="1"/>
    <col min="14012" max="14012" width="43.42578125" style="1" customWidth="1"/>
    <col min="14013" max="14013" width="22.42578125" style="1" customWidth="1"/>
    <col min="14014" max="14014" width="9.140625" style="1"/>
    <col min="14015" max="14015" width="13.85546875" style="1" bestFit="1" customWidth="1"/>
    <col min="14016" max="14264" width="9.140625" style="1"/>
    <col min="14265" max="14265" width="1.42578125" style="1" customWidth="1"/>
    <col min="14266" max="14266" width="2.140625" style="1" customWidth="1"/>
    <col min="14267" max="14267" width="16.85546875" style="1" customWidth="1"/>
    <col min="14268" max="14268" width="43.42578125" style="1" customWidth="1"/>
    <col min="14269" max="14269" width="22.42578125" style="1" customWidth="1"/>
    <col min="14270" max="14270" width="9.140625" style="1"/>
    <col min="14271" max="14271" width="13.85546875" style="1" bestFit="1" customWidth="1"/>
    <col min="14272" max="14520" width="9.140625" style="1"/>
    <col min="14521" max="14521" width="1.42578125" style="1" customWidth="1"/>
    <col min="14522" max="14522" width="2.140625" style="1" customWidth="1"/>
    <col min="14523" max="14523" width="16.85546875" style="1" customWidth="1"/>
    <col min="14524" max="14524" width="43.42578125" style="1" customWidth="1"/>
    <col min="14525" max="14525" width="22.42578125" style="1" customWidth="1"/>
    <col min="14526" max="14526" width="9.140625" style="1"/>
    <col min="14527" max="14527" width="13.85546875" style="1" bestFit="1" customWidth="1"/>
    <col min="14528" max="14776" width="9.140625" style="1"/>
    <col min="14777" max="14777" width="1.42578125" style="1" customWidth="1"/>
    <col min="14778" max="14778" width="2.140625" style="1" customWidth="1"/>
    <col min="14779" max="14779" width="16.85546875" style="1" customWidth="1"/>
    <col min="14780" max="14780" width="43.42578125" style="1" customWidth="1"/>
    <col min="14781" max="14781" width="22.42578125" style="1" customWidth="1"/>
    <col min="14782" max="14782" width="9.140625" style="1"/>
    <col min="14783" max="14783" width="13.85546875" style="1" bestFit="1" customWidth="1"/>
    <col min="14784" max="15032" width="9.140625" style="1"/>
    <col min="15033" max="15033" width="1.42578125" style="1" customWidth="1"/>
    <col min="15034" max="15034" width="2.140625" style="1" customWidth="1"/>
    <col min="15035" max="15035" width="16.85546875" style="1" customWidth="1"/>
    <col min="15036" max="15036" width="43.42578125" style="1" customWidth="1"/>
    <col min="15037" max="15037" width="22.42578125" style="1" customWidth="1"/>
    <col min="15038" max="15038" width="9.140625" style="1"/>
    <col min="15039" max="15039" width="13.85546875" style="1" bestFit="1" customWidth="1"/>
    <col min="15040" max="15288" width="9.140625" style="1"/>
    <col min="15289" max="15289" width="1.42578125" style="1" customWidth="1"/>
    <col min="15290" max="15290" width="2.140625" style="1" customWidth="1"/>
    <col min="15291" max="15291" width="16.85546875" style="1" customWidth="1"/>
    <col min="15292" max="15292" width="43.42578125" style="1" customWidth="1"/>
    <col min="15293" max="15293" width="22.42578125" style="1" customWidth="1"/>
    <col min="15294" max="15294" width="9.140625" style="1"/>
    <col min="15295" max="15295" width="13.85546875" style="1" bestFit="1" customWidth="1"/>
    <col min="15296" max="15544" width="9.140625" style="1"/>
    <col min="15545" max="15545" width="1.42578125" style="1" customWidth="1"/>
    <col min="15546" max="15546" width="2.140625" style="1" customWidth="1"/>
    <col min="15547" max="15547" width="16.85546875" style="1" customWidth="1"/>
    <col min="15548" max="15548" width="43.42578125" style="1" customWidth="1"/>
    <col min="15549" max="15549" width="22.42578125" style="1" customWidth="1"/>
    <col min="15550" max="15550" width="9.140625" style="1"/>
    <col min="15551" max="15551" width="13.85546875" style="1" bestFit="1" customWidth="1"/>
    <col min="15552" max="15800" width="9.140625" style="1"/>
    <col min="15801" max="15801" width="1.42578125" style="1" customWidth="1"/>
    <col min="15802" max="15802" width="2.140625" style="1" customWidth="1"/>
    <col min="15803" max="15803" width="16.85546875" style="1" customWidth="1"/>
    <col min="15804" max="15804" width="43.42578125" style="1" customWidth="1"/>
    <col min="15805" max="15805" width="22.42578125" style="1" customWidth="1"/>
    <col min="15806" max="15806" width="9.140625" style="1"/>
    <col min="15807" max="15807" width="13.85546875" style="1" bestFit="1" customWidth="1"/>
    <col min="15808" max="16056" width="9.140625" style="1"/>
    <col min="16057" max="16057" width="1.42578125" style="1" customWidth="1"/>
    <col min="16058" max="16058" width="2.140625" style="1" customWidth="1"/>
    <col min="16059" max="16059" width="16.85546875" style="1" customWidth="1"/>
    <col min="16060" max="16060" width="43.42578125" style="1" customWidth="1"/>
    <col min="16061" max="16061" width="22.42578125" style="1" customWidth="1"/>
    <col min="16062" max="16062" width="9.140625" style="1"/>
    <col min="16063" max="16063" width="13.85546875" style="1" bestFit="1" customWidth="1"/>
    <col min="16064" max="16384" width="9.140625" style="1"/>
  </cols>
  <sheetData>
    <row r="2" spans="1:3" x14ac:dyDescent="0.2">
      <c r="C2" s="2" t="s">
        <v>0</v>
      </c>
    </row>
    <row r="3" spans="1:3" x14ac:dyDescent="0.2">
      <c r="A3" s="2"/>
      <c r="B3" s="3"/>
      <c r="C3" s="3"/>
    </row>
    <row r="4" spans="1:3" x14ac:dyDescent="0.2">
      <c r="B4" s="137" t="s">
        <v>1</v>
      </c>
      <c r="C4" s="137"/>
    </row>
    <row r="5" spans="1:3" x14ac:dyDescent="0.2">
      <c r="A5" s="2"/>
      <c r="B5" s="2"/>
      <c r="C5" s="2"/>
    </row>
    <row r="6" spans="1:3" x14ac:dyDescent="0.2">
      <c r="C6" s="4" t="s">
        <v>2</v>
      </c>
    </row>
    <row r="8" spans="1:3" x14ac:dyDescent="0.2">
      <c r="B8" s="138" t="s">
        <v>3</v>
      </c>
      <c r="C8" s="138"/>
    </row>
    <row r="11" spans="1:3" x14ac:dyDescent="0.2">
      <c r="B11" s="2" t="s">
        <v>4</v>
      </c>
    </row>
    <row r="12" spans="1:3" x14ac:dyDescent="0.2">
      <c r="B12" s="55" t="s">
        <v>17</v>
      </c>
    </row>
    <row r="13" spans="1:3" x14ac:dyDescent="0.2">
      <c r="A13" s="4" t="s">
        <v>5</v>
      </c>
      <c r="B13" s="146" t="str">
        <f>'Kopt a+c+n'!B13</f>
        <v>DZĪVOJAMĀS MĀJAS FASĀŽU VIENKĀRŠOTĀ ATJAUNOŠANA</v>
      </c>
      <c r="C13" s="146"/>
    </row>
    <row r="14" spans="1:3" x14ac:dyDescent="0.2">
      <c r="A14" s="4" t="s">
        <v>6</v>
      </c>
      <c r="B14" s="147" t="str">
        <f>'Kopt a+c+n'!B14</f>
        <v>DZĪVOJAMĀS MĀJAS FASĀŽU VIENKĀRŠOTĀ ATJAUNOŠANA</v>
      </c>
      <c r="C14" s="147"/>
    </row>
    <row r="15" spans="1:3" x14ac:dyDescent="0.2">
      <c r="A15" s="4" t="s">
        <v>7</v>
      </c>
      <c r="B15" s="147" t="str">
        <f>'Kopt a+c+n'!B15</f>
        <v xml:space="preserve">BAZNĪCAS IELA 8, JAUNOLAINE, OLAINES </v>
      </c>
      <c r="C15" s="147"/>
    </row>
    <row r="16" spans="1:3" x14ac:dyDescent="0.2">
      <c r="A16" s="4" t="s">
        <v>8</v>
      </c>
      <c r="B16" s="148" t="str">
        <f>'Kopt a+c+n'!B16</f>
        <v>Iepirkums Nr. AS OŪS 2023/13_E</v>
      </c>
      <c r="C16" s="148"/>
    </row>
    <row r="17" spans="1:3" ht="12" thickBot="1" x14ac:dyDescent="0.25"/>
    <row r="18" spans="1:3" x14ac:dyDescent="0.2">
      <c r="A18" s="5" t="s">
        <v>9</v>
      </c>
      <c r="B18" s="6" t="s">
        <v>10</v>
      </c>
      <c r="C18" s="7" t="s">
        <v>11</v>
      </c>
    </row>
    <row r="19" spans="1:3" x14ac:dyDescent="0.2">
      <c r="A19" s="51">
        <f>'Kopt a+c+n'!A19</f>
        <v>1</v>
      </c>
      <c r="B19" s="77" t="str">
        <f>'Kopt a+c+n'!B19</f>
        <v>DZĪVOJAMĀS MĀJAS FASĀŽU VIENKĀRŠOTĀ ATJAUNOŠANA</v>
      </c>
      <c r="C19" s="103">
        <f>'Kops a'!E23</f>
        <v>0</v>
      </c>
    </row>
    <row r="20" spans="1:3" x14ac:dyDescent="0.2">
      <c r="A20" s="10"/>
      <c r="B20" s="11"/>
      <c r="C20" s="103"/>
    </row>
    <row r="21" spans="1:3" x14ac:dyDescent="0.2">
      <c r="A21" s="8"/>
      <c r="B21" s="9"/>
      <c r="C21" s="103"/>
    </row>
    <row r="22" spans="1:3" x14ac:dyDescent="0.2">
      <c r="A22" s="8"/>
      <c r="B22" s="9"/>
      <c r="C22" s="103"/>
    </row>
    <row r="23" spans="1:3" x14ac:dyDescent="0.2">
      <c r="A23" s="8"/>
      <c r="B23" s="9"/>
      <c r="C23" s="103"/>
    </row>
    <row r="24" spans="1:3" x14ac:dyDescent="0.2">
      <c r="A24" s="8"/>
      <c r="B24" s="9"/>
      <c r="C24" s="103"/>
    </row>
    <row r="25" spans="1:3" ht="12" thickBot="1" x14ac:dyDescent="0.25">
      <c r="A25" s="43"/>
      <c r="B25" s="44"/>
      <c r="C25" s="104"/>
    </row>
    <row r="26" spans="1:3" ht="12" thickBot="1" x14ac:dyDescent="0.25">
      <c r="A26" s="12"/>
      <c r="B26" s="13" t="s">
        <v>12</v>
      </c>
      <c r="C26" s="105">
        <f>SUM(C19:C25)</f>
        <v>0</v>
      </c>
    </row>
    <row r="27" spans="1:3" ht="12" thickBot="1" x14ac:dyDescent="0.25">
      <c r="B27" s="14"/>
      <c r="C27" s="75"/>
    </row>
    <row r="28" spans="1:3" ht="12" thickBot="1" x14ac:dyDescent="0.25">
      <c r="A28" s="139" t="s">
        <v>13</v>
      </c>
      <c r="B28" s="140"/>
      <c r="C28" s="106">
        <f>ROUND(C26*21%,2)</f>
        <v>0</v>
      </c>
    </row>
    <row r="31" spans="1:3" x14ac:dyDescent="0.2">
      <c r="A31" s="1" t="s">
        <v>14</v>
      </c>
      <c r="B31" s="145">
        <f>'Kopt a+c+n'!B31:C31</f>
        <v>0</v>
      </c>
      <c r="C31" s="145"/>
    </row>
    <row r="32" spans="1:3" x14ac:dyDescent="0.2">
      <c r="B32" s="136" t="s">
        <v>15</v>
      </c>
      <c r="C32" s="136"/>
    </row>
    <row r="34" spans="1:3" x14ac:dyDescent="0.2">
      <c r="A34" s="1" t="s">
        <v>16</v>
      </c>
      <c r="B34" s="74">
        <f>'Kopt a+c+n'!B34</f>
        <v>0</v>
      </c>
      <c r="C34" s="16"/>
    </row>
    <row r="35" spans="1:3" x14ac:dyDescent="0.2">
      <c r="A35" s="16"/>
      <c r="B35" s="76"/>
      <c r="C35" s="16"/>
    </row>
    <row r="36" spans="1:3" x14ac:dyDescent="0.2">
      <c r="A36" s="1" t="str">
        <f>'Kopt a+c+n'!A36</f>
        <v>Tāme sastādīta 202_. gada _.________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143" priority="4" operator="equal">
      <formula>"Tāme sastādīta 20__. gada __. _________"</formula>
    </cfRule>
  </conditionalFormatting>
  <conditionalFormatting sqref="B34">
    <cfRule type="cellIs" dxfId="142" priority="2" operator="equal">
      <formula>0</formula>
    </cfRule>
  </conditionalFormatting>
  <conditionalFormatting sqref="B13:C16 A19:C19 C26 C28 B31:C31 B34">
    <cfRule type="cellIs" dxfId="141" priority="1" operator="equal">
      <formula>0</formula>
    </cfRule>
  </conditionalFormatting>
  <conditionalFormatting sqref="B31:C31">
    <cfRule type="cellIs" dxfId="140" priority="3" operator="equal">
      <formula>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C31BE-B09E-4F5D-8866-11932C7D3B15}">
  <sheetPr codeName="Sheet15">
    <tabColor rgb="FFFFFF00"/>
  </sheetPr>
  <dimension ref="A1:P51"/>
  <sheetViews>
    <sheetView topLeftCell="A14" workbookViewId="0">
      <selection activeCell="V35" sqref="V3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'3a+c+n'!D1</f>
        <v>3</v>
      </c>
      <c r="E1" s="22"/>
      <c r="F1" s="22"/>
      <c r="G1" s="22"/>
      <c r="H1" s="22"/>
      <c r="I1" s="22"/>
      <c r="J1" s="22"/>
      <c r="N1" s="26"/>
      <c r="O1" s="27"/>
      <c r="P1" s="28"/>
    </row>
    <row r="2" spans="1:16" x14ac:dyDescent="0.2">
      <c r="A2" s="29"/>
      <c r="B2" s="29"/>
      <c r="C2" s="222" t="str">
        <f>'3a+c+n'!C2:I2</f>
        <v>ĀRĒJĀ ELEKTROAPGĀDE</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19</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'3a+c+n'!A9</f>
        <v>Tāme sastādīta  2023. gada tirgus cenās, pamatojoties uz ELT daļas rasējumiem</v>
      </c>
      <c r="B9" s="219"/>
      <c r="C9" s="219"/>
      <c r="D9" s="219"/>
      <c r="E9" s="219"/>
      <c r="F9" s="219"/>
      <c r="G9" s="31"/>
      <c r="H9" s="31"/>
      <c r="I9" s="31"/>
      <c r="J9" s="220" t="s">
        <v>45</v>
      </c>
      <c r="K9" s="220"/>
      <c r="L9" s="220"/>
      <c r="M9" s="220"/>
      <c r="N9" s="221">
        <f>P39</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2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IF($C$4="Neattiecināmās izmaksas",IF('3a+c+n'!$Q14="N",'3a+c+n'!B14,0))</f>
        <v>0</v>
      </c>
      <c r="C14" s="23">
        <f>IF($C$4="Neattiecināmās izmaksas",IF('3a+c+n'!$Q14="N",'3a+c+n'!C14,0))</f>
        <v>0</v>
      </c>
      <c r="D14" s="23">
        <f>IF($C$4="Neattiecināmās izmaksas",IF('3a+c+n'!$Q14="N",'3a+c+n'!D14,0))</f>
        <v>0</v>
      </c>
      <c r="E14" s="45"/>
      <c r="F14" s="63"/>
      <c r="G14" s="113"/>
      <c r="H14" s="113">
        <f>IF($C$4="Neattiecināmās izmaksas",IF('3a+c+n'!$Q14="N",'3a+c+n'!H14,0))</f>
        <v>0</v>
      </c>
      <c r="I14" s="113"/>
      <c r="J14" s="113"/>
      <c r="K14" s="114">
        <f>IF($C$4="Neattiecināmās izmaksas",IF('3a+c+n'!$Q14="N",'3a+c+n'!K14,0))</f>
        <v>0</v>
      </c>
      <c r="L14" s="81">
        <f>IF($C$4="Neattiecināmās izmaksas",IF('3a+c+n'!$Q14="N",'3a+c+n'!L14,0))</f>
        <v>0</v>
      </c>
      <c r="M14" s="113">
        <f>IF($C$4="Neattiecināmās izmaksas",IF('3a+c+n'!$Q14="N",'3a+c+n'!M14,0))</f>
        <v>0</v>
      </c>
      <c r="N14" s="113">
        <f>IF($C$4="Neattiecināmās izmaksas",IF('3a+c+n'!$Q14="N",'3a+c+n'!N14,0))</f>
        <v>0</v>
      </c>
      <c r="O14" s="113">
        <f>IF($C$4="Neattiecināmās izmaksas",IF('3a+c+n'!$Q14="N",'3a+c+n'!O14,0))</f>
        <v>0</v>
      </c>
      <c r="P14" s="114">
        <f>IF($C$4="Neattiecināmās izmaksas",IF('3a+c+n'!$Q14="N",'3a+c+n'!P14,0))</f>
        <v>0</v>
      </c>
    </row>
    <row r="15" spans="1:16" x14ac:dyDescent="0.2">
      <c r="A15" s="51">
        <f>IF(P15=0,0,IF(COUNTBLANK(P15)=1,0,COUNTA($P$14:P15)))</f>
        <v>0</v>
      </c>
      <c r="B15" s="24">
        <f>IF($C$4="Neattiecināmās izmaksas",IF('3a+c+n'!$Q15="N",'3a+c+n'!B15,0))</f>
        <v>0</v>
      </c>
      <c r="C15" s="24">
        <f>IF($C$4="Neattiecināmās izmaksas",IF('3a+c+n'!$Q15="N",'3a+c+n'!C15,0))</f>
        <v>0</v>
      </c>
      <c r="D15" s="24">
        <f>IF($C$4="Neattiecināmās izmaksas",IF('3a+c+n'!$Q15="N",'3a+c+n'!D15,0))</f>
        <v>0</v>
      </c>
      <c r="E15" s="46"/>
      <c r="F15" s="65"/>
      <c r="G15" s="115"/>
      <c r="H15" s="115">
        <f>IF($C$4="Neattiecināmās izmaksas",IF('3a+c+n'!$Q15="N",'3a+c+n'!H15,0))</f>
        <v>0</v>
      </c>
      <c r="I15" s="115"/>
      <c r="J15" s="115"/>
      <c r="K15" s="116">
        <f>IF($C$4="Neattiecināmās izmaksas",IF('3a+c+n'!$Q15="N",'3a+c+n'!K15,0))</f>
        <v>0</v>
      </c>
      <c r="L15" s="82">
        <f>IF($C$4="Neattiecināmās izmaksas",IF('3a+c+n'!$Q15="N",'3a+c+n'!L15,0))</f>
        <v>0</v>
      </c>
      <c r="M15" s="115">
        <f>IF($C$4="Neattiecināmās izmaksas",IF('3a+c+n'!$Q15="N",'3a+c+n'!M15,0))</f>
        <v>0</v>
      </c>
      <c r="N15" s="115">
        <f>IF($C$4="Neattiecināmās izmaksas",IF('3a+c+n'!$Q15="N",'3a+c+n'!N15,0))</f>
        <v>0</v>
      </c>
      <c r="O15" s="115">
        <f>IF($C$4="Neattiecināmās izmaksas",IF('3a+c+n'!$Q15="N",'3a+c+n'!O15,0))</f>
        <v>0</v>
      </c>
      <c r="P15" s="116">
        <f>IF($C$4="Neattiecināmās izmaksas",IF('3a+c+n'!$Q15="N",'3a+c+n'!P15,0))</f>
        <v>0</v>
      </c>
    </row>
    <row r="16" spans="1:16" x14ac:dyDescent="0.2">
      <c r="A16" s="51">
        <f>IF(P16=0,0,IF(COUNTBLANK(P16)=1,0,COUNTA($P$14:P16)))</f>
        <v>0</v>
      </c>
      <c r="B16" s="24">
        <f>IF($C$4="Neattiecināmās izmaksas",IF('3a+c+n'!$Q16="N",'3a+c+n'!B16,0))</f>
        <v>0</v>
      </c>
      <c r="C16" s="24">
        <f>IF($C$4="Neattiecināmās izmaksas",IF('3a+c+n'!$Q16="N",'3a+c+n'!C16,0))</f>
        <v>0</v>
      </c>
      <c r="D16" s="24">
        <f>IF($C$4="Neattiecināmās izmaksas",IF('3a+c+n'!$Q16="N",'3a+c+n'!D16,0))</f>
        <v>0</v>
      </c>
      <c r="E16" s="46"/>
      <c r="F16" s="65"/>
      <c r="G16" s="115"/>
      <c r="H16" s="115">
        <f>IF($C$4="Neattiecināmās izmaksas",IF('3a+c+n'!$Q16="N",'3a+c+n'!H16,0))</f>
        <v>0</v>
      </c>
      <c r="I16" s="115"/>
      <c r="J16" s="115"/>
      <c r="K16" s="116">
        <f>IF($C$4="Neattiecināmās izmaksas",IF('3a+c+n'!$Q16="N",'3a+c+n'!K16,0))</f>
        <v>0</v>
      </c>
      <c r="L16" s="82">
        <f>IF($C$4="Neattiecināmās izmaksas",IF('3a+c+n'!$Q16="N",'3a+c+n'!L16,0))</f>
        <v>0</v>
      </c>
      <c r="M16" s="115">
        <f>IF($C$4="Neattiecināmās izmaksas",IF('3a+c+n'!$Q16="N",'3a+c+n'!M16,0))</f>
        <v>0</v>
      </c>
      <c r="N16" s="115">
        <f>IF($C$4="Neattiecināmās izmaksas",IF('3a+c+n'!$Q16="N",'3a+c+n'!N16,0))</f>
        <v>0</v>
      </c>
      <c r="O16" s="115">
        <f>IF($C$4="Neattiecināmās izmaksas",IF('3a+c+n'!$Q16="N",'3a+c+n'!O16,0))</f>
        <v>0</v>
      </c>
      <c r="P16" s="116">
        <f>IF($C$4="Neattiecināmās izmaksas",IF('3a+c+n'!$Q16="N",'3a+c+n'!P16,0))</f>
        <v>0</v>
      </c>
    </row>
    <row r="17" spans="1:16" x14ac:dyDescent="0.2">
      <c r="A17" s="51">
        <f>IF(P17=0,0,IF(COUNTBLANK(P17)=1,0,COUNTA($P$14:P17)))</f>
        <v>0</v>
      </c>
      <c r="B17" s="24">
        <f>IF($C$4="Neattiecināmās izmaksas",IF('3a+c+n'!$Q17="N",'3a+c+n'!B17,0))</f>
        <v>0</v>
      </c>
      <c r="C17" s="24">
        <f>IF($C$4="Neattiecināmās izmaksas",IF('3a+c+n'!$Q17="N",'3a+c+n'!C17,0))</f>
        <v>0</v>
      </c>
      <c r="D17" s="24">
        <f>IF($C$4="Neattiecināmās izmaksas",IF('3a+c+n'!$Q17="N",'3a+c+n'!D17,0))</f>
        <v>0</v>
      </c>
      <c r="E17" s="46"/>
      <c r="F17" s="65"/>
      <c r="G17" s="115"/>
      <c r="H17" s="115">
        <f>IF($C$4="Neattiecināmās izmaksas",IF('3a+c+n'!$Q17="N",'3a+c+n'!H17,0))</f>
        <v>0</v>
      </c>
      <c r="I17" s="115"/>
      <c r="J17" s="115"/>
      <c r="K17" s="116">
        <f>IF($C$4="Neattiecināmās izmaksas",IF('3a+c+n'!$Q17="N",'3a+c+n'!K17,0))</f>
        <v>0</v>
      </c>
      <c r="L17" s="82">
        <f>IF($C$4="Neattiecināmās izmaksas",IF('3a+c+n'!$Q17="N",'3a+c+n'!L17,0))</f>
        <v>0</v>
      </c>
      <c r="M17" s="115">
        <f>IF($C$4="Neattiecināmās izmaksas",IF('3a+c+n'!$Q17="N",'3a+c+n'!M17,0))</f>
        <v>0</v>
      </c>
      <c r="N17" s="115">
        <f>IF($C$4="Neattiecināmās izmaksas",IF('3a+c+n'!$Q17="N",'3a+c+n'!N17,0))</f>
        <v>0</v>
      </c>
      <c r="O17" s="115">
        <f>IF($C$4="Neattiecināmās izmaksas",IF('3a+c+n'!$Q17="N",'3a+c+n'!O17,0))</f>
        <v>0</v>
      </c>
      <c r="P17" s="116">
        <f>IF($C$4="Neattiecināmās izmaksas",IF('3a+c+n'!$Q17="N",'3a+c+n'!P17,0))</f>
        <v>0</v>
      </c>
    </row>
    <row r="18" spans="1:16" x14ac:dyDescent="0.2">
      <c r="A18" s="51">
        <f>IF(P18=0,0,IF(COUNTBLANK(P18)=1,0,COUNTA($P$14:P18)))</f>
        <v>0</v>
      </c>
      <c r="B18" s="24">
        <f>IF($C$4="Neattiecināmās izmaksas",IF('3a+c+n'!$Q18="N",'3a+c+n'!B18,0))</f>
        <v>0</v>
      </c>
      <c r="C18" s="24">
        <f>IF($C$4="Neattiecināmās izmaksas",IF('3a+c+n'!$Q18="N",'3a+c+n'!C18,0))</f>
        <v>0</v>
      </c>
      <c r="D18" s="24">
        <f>IF($C$4="Neattiecināmās izmaksas",IF('3a+c+n'!$Q18="N",'3a+c+n'!D18,0))</f>
        <v>0</v>
      </c>
      <c r="E18" s="46"/>
      <c r="F18" s="65"/>
      <c r="G18" s="115"/>
      <c r="H18" s="115">
        <f>IF($C$4="Neattiecināmās izmaksas",IF('3a+c+n'!$Q18="N",'3a+c+n'!H18,0))</f>
        <v>0</v>
      </c>
      <c r="I18" s="115"/>
      <c r="J18" s="115"/>
      <c r="K18" s="116">
        <f>IF($C$4="Neattiecināmās izmaksas",IF('3a+c+n'!$Q18="N",'3a+c+n'!K18,0))</f>
        <v>0</v>
      </c>
      <c r="L18" s="82">
        <f>IF($C$4="Neattiecināmās izmaksas",IF('3a+c+n'!$Q18="N",'3a+c+n'!L18,0))</f>
        <v>0</v>
      </c>
      <c r="M18" s="115">
        <f>IF($C$4="Neattiecināmās izmaksas",IF('3a+c+n'!$Q18="N",'3a+c+n'!M18,0))</f>
        <v>0</v>
      </c>
      <c r="N18" s="115">
        <f>IF($C$4="Neattiecināmās izmaksas",IF('3a+c+n'!$Q18="N",'3a+c+n'!N18,0))</f>
        <v>0</v>
      </c>
      <c r="O18" s="115">
        <f>IF($C$4="Neattiecināmās izmaksas",IF('3a+c+n'!$Q18="N",'3a+c+n'!O18,0))</f>
        <v>0</v>
      </c>
      <c r="P18" s="116">
        <f>IF($C$4="Neattiecināmās izmaksas",IF('3a+c+n'!$Q18="N",'3a+c+n'!P18,0))</f>
        <v>0</v>
      </c>
    </row>
    <row r="19" spans="1:16" x14ac:dyDescent="0.2">
      <c r="A19" s="51">
        <f>IF(P19=0,0,IF(COUNTBLANK(P19)=1,0,COUNTA($P$14:P19)))</f>
        <v>0</v>
      </c>
      <c r="B19" s="24">
        <f>IF($C$4="Neattiecināmās izmaksas",IF('3a+c+n'!$Q19="N",'3a+c+n'!B19,0))</f>
        <v>0</v>
      </c>
      <c r="C19" s="24">
        <f>IF($C$4="Neattiecināmās izmaksas",IF('3a+c+n'!$Q19="N",'3a+c+n'!C19,0))</f>
        <v>0</v>
      </c>
      <c r="D19" s="24">
        <f>IF($C$4="Neattiecināmās izmaksas",IF('3a+c+n'!$Q19="N",'3a+c+n'!D19,0))</f>
        <v>0</v>
      </c>
      <c r="E19" s="46"/>
      <c r="F19" s="65"/>
      <c r="G19" s="115"/>
      <c r="H19" s="115">
        <f>IF($C$4="Neattiecināmās izmaksas",IF('3a+c+n'!$Q19="N",'3a+c+n'!H19,0))</f>
        <v>0</v>
      </c>
      <c r="I19" s="115"/>
      <c r="J19" s="115"/>
      <c r="K19" s="116">
        <f>IF($C$4="Neattiecināmās izmaksas",IF('3a+c+n'!$Q19="N",'3a+c+n'!K19,0))</f>
        <v>0</v>
      </c>
      <c r="L19" s="82">
        <f>IF($C$4="Neattiecināmās izmaksas",IF('3a+c+n'!$Q19="N",'3a+c+n'!L19,0))</f>
        <v>0</v>
      </c>
      <c r="M19" s="115">
        <f>IF($C$4="Neattiecināmās izmaksas",IF('3a+c+n'!$Q19="N",'3a+c+n'!M19,0))</f>
        <v>0</v>
      </c>
      <c r="N19" s="115">
        <f>IF($C$4="Neattiecināmās izmaksas",IF('3a+c+n'!$Q19="N",'3a+c+n'!N19,0))</f>
        <v>0</v>
      </c>
      <c r="O19" s="115">
        <f>IF($C$4="Neattiecināmās izmaksas",IF('3a+c+n'!$Q19="N",'3a+c+n'!O19,0))</f>
        <v>0</v>
      </c>
      <c r="P19" s="116">
        <f>IF($C$4="Neattiecināmās izmaksas",IF('3a+c+n'!$Q19="N",'3a+c+n'!P19,0))</f>
        <v>0</v>
      </c>
    </row>
    <row r="20" spans="1:16" x14ac:dyDescent="0.2">
      <c r="A20" s="51">
        <f>IF(P20=0,0,IF(COUNTBLANK(P20)=1,0,COUNTA($P$14:P20)))</f>
        <v>0</v>
      </c>
      <c r="B20" s="24">
        <f>IF($C$4="Neattiecināmās izmaksas",IF('3a+c+n'!$Q20="N",'3a+c+n'!B20,0))</f>
        <v>0</v>
      </c>
      <c r="C20" s="24">
        <f>IF($C$4="Neattiecināmās izmaksas",IF('3a+c+n'!$Q20="N",'3a+c+n'!C20,0))</f>
        <v>0</v>
      </c>
      <c r="D20" s="24">
        <f>IF($C$4="Neattiecināmās izmaksas",IF('3a+c+n'!$Q20="N",'3a+c+n'!D20,0))</f>
        <v>0</v>
      </c>
      <c r="E20" s="46"/>
      <c r="F20" s="65"/>
      <c r="G20" s="115"/>
      <c r="H20" s="115">
        <f>IF($C$4="Neattiecināmās izmaksas",IF('3a+c+n'!$Q20="N",'3a+c+n'!H20,0))</f>
        <v>0</v>
      </c>
      <c r="I20" s="115"/>
      <c r="J20" s="115"/>
      <c r="K20" s="116">
        <f>IF($C$4="Neattiecināmās izmaksas",IF('3a+c+n'!$Q20="N",'3a+c+n'!K20,0))</f>
        <v>0</v>
      </c>
      <c r="L20" s="82">
        <f>IF($C$4="Neattiecināmās izmaksas",IF('3a+c+n'!$Q20="N",'3a+c+n'!L20,0))</f>
        <v>0</v>
      </c>
      <c r="M20" s="115">
        <f>IF($C$4="Neattiecināmās izmaksas",IF('3a+c+n'!$Q20="N",'3a+c+n'!M20,0))</f>
        <v>0</v>
      </c>
      <c r="N20" s="115">
        <f>IF($C$4="Neattiecināmās izmaksas",IF('3a+c+n'!$Q20="N",'3a+c+n'!N20,0))</f>
        <v>0</v>
      </c>
      <c r="O20" s="115">
        <f>IF($C$4="Neattiecināmās izmaksas",IF('3a+c+n'!$Q20="N",'3a+c+n'!O20,0))</f>
        <v>0</v>
      </c>
      <c r="P20" s="116">
        <f>IF($C$4="Neattiecināmās izmaksas",IF('3a+c+n'!$Q20="N",'3a+c+n'!P20,0))</f>
        <v>0</v>
      </c>
    </row>
    <row r="21" spans="1:16" x14ac:dyDescent="0.2">
      <c r="A21" s="51">
        <f>IF(P21=0,0,IF(COUNTBLANK(P21)=1,0,COUNTA($P$14:P21)))</f>
        <v>0</v>
      </c>
      <c r="B21" s="24">
        <f>IF($C$4="Neattiecināmās izmaksas",IF('3a+c+n'!$Q21="N",'3a+c+n'!B21,0))</f>
        <v>0</v>
      </c>
      <c r="C21" s="24">
        <f>IF($C$4="Neattiecināmās izmaksas",IF('3a+c+n'!$Q21="N",'3a+c+n'!C21,0))</f>
        <v>0</v>
      </c>
      <c r="D21" s="24">
        <f>IF($C$4="Neattiecināmās izmaksas",IF('3a+c+n'!$Q21="N",'3a+c+n'!D21,0))</f>
        <v>0</v>
      </c>
      <c r="E21" s="46"/>
      <c r="F21" s="65"/>
      <c r="G21" s="115"/>
      <c r="H21" s="115">
        <f>IF($C$4="Neattiecināmās izmaksas",IF('3a+c+n'!$Q21="N",'3a+c+n'!H21,0))</f>
        <v>0</v>
      </c>
      <c r="I21" s="115"/>
      <c r="J21" s="115"/>
      <c r="K21" s="116">
        <f>IF($C$4="Neattiecināmās izmaksas",IF('3a+c+n'!$Q21="N",'3a+c+n'!K21,0))</f>
        <v>0</v>
      </c>
      <c r="L21" s="82">
        <f>IF($C$4="Neattiecināmās izmaksas",IF('3a+c+n'!$Q21="N",'3a+c+n'!L21,0))</f>
        <v>0</v>
      </c>
      <c r="M21" s="115">
        <f>IF($C$4="Neattiecināmās izmaksas",IF('3a+c+n'!$Q21="N",'3a+c+n'!M21,0))</f>
        <v>0</v>
      </c>
      <c r="N21" s="115">
        <f>IF($C$4="Neattiecināmās izmaksas",IF('3a+c+n'!$Q21="N",'3a+c+n'!N21,0))</f>
        <v>0</v>
      </c>
      <c r="O21" s="115">
        <f>IF($C$4="Neattiecināmās izmaksas",IF('3a+c+n'!$Q21="N",'3a+c+n'!O21,0))</f>
        <v>0</v>
      </c>
      <c r="P21" s="116">
        <f>IF($C$4="Neattiecināmās izmaksas",IF('3a+c+n'!$Q21="N",'3a+c+n'!P21,0))</f>
        <v>0</v>
      </c>
    </row>
    <row r="22" spans="1:16" x14ac:dyDescent="0.2">
      <c r="A22" s="51">
        <f>IF(P22=0,0,IF(COUNTBLANK(P22)=1,0,COUNTA($P$14:P22)))</f>
        <v>0</v>
      </c>
      <c r="B22" s="24">
        <f>IF($C$4="Neattiecināmās izmaksas",IF('3a+c+n'!$Q22="N",'3a+c+n'!B22,0))</f>
        <v>0</v>
      </c>
      <c r="C22" s="24">
        <f>IF($C$4="Neattiecināmās izmaksas",IF('3a+c+n'!$Q22="N",'3a+c+n'!C22,0))</f>
        <v>0</v>
      </c>
      <c r="D22" s="24">
        <f>IF($C$4="Neattiecināmās izmaksas",IF('3a+c+n'!$Q22="N",'3a+c+n'!D22,0))</f>
        <v>0</v>
      </c>
      <c r="E22" s="46"/>
      <c r="F22" s="65"/>
      <c r="G22" s="115"/>
      <c r="H22" s="115">
        <f>IF($C$4="Neattiecināmās izmaksas",IF('3a+c+n'!$Q22="N",'3a+c+n'!H22,0))</f>
        <v>0</v>
      </c>
      <c r="I22" s="115"/>
      <c r="J22" s="115"/>
      <c r="K22" s="116">
        <f>IF($C$4="Neattiecināmās izmaksas",IF('3a+c+n'!$Q22="N",'3a+c+n'!K22,0))</f>
        <v>0</v>
      </c>
      <c r="L22" s="82">
        <f>IF($C$4="Neattiecināmās izmaksas",IF('3a+c+n'!$Q22="N",'3a+c+n'!L22,0))</f>
        <v>0</v>
      </c>
      <c r="M22" s="115">
        <f>IF($C$4="Neattiecināmās izmaksas",IF('3a+c+n'!$Q22="N",'3a+c+n'!M22,0))</f>
        <v>0</v>
      </c>
      <c r="N22" s="115">
        <f>IF($C$4="Neattiecināmās izmaksas",IF('3a+c+n'!$Q22="N",'3a+c+n'!N22,0))</f>
        <v>0</v>
      </c>
      <c r="O22" s="115">
        <f>IF($C$4="Neattiecināmās izmaksas",IF('3a+c+n'!$Q22="N",'3a+c+n'!O22,0))</f>
        <v>0</v>
      </c>
      <c r="P22" s="116">
        <f>IF($C$4="Neattiecināmās izmaksas",IF('3a+c+n'!$Q22="N",'3a+c+n'!P22,0))</f>
        <v>0</v>
      </c>
    </row>
    <row r="23" spans="1:16" x14ac:dyDescent="0.2">
      <c r="A23" s="51">
        <f>IF(P23=0,0,IF(COUNTBLANK(P23)=1,0,COUNTA($P$14:P23)))</f>
        <v>0</v>
      </c>
      <c r="B23" s="24">
        <f>IF($C$4="Neattiecināmās izmaksas",IF('3a+c+n'!$Q23="N",'3a+c+n'!B23,0))</f>
        <v>0</v>
      </c>
      <c r="C23" s="24">
        <f>IF($C$4="Neattiecināmās izmaksas",IF('3a+c+n'!$Q23="N",'3a+c+n'!C23,0))</f>
        <v>0</v>
      </c>
      <c r="D23" s="24">
        <f>IF($C$4="Neattiecināmās izmaksas",IF('3a+c+n'!$Q23="N",'3a+c+n'!D23,0))</f>
        <v>0</v>
      </c>
      <c r="E23" s="46"/>
      <c r="F23" s="65"/>
      <c r="G23" s="115"/>
      <c r="H23" s="115">
        <f>IF($C$4="Neattiecināmās izmaksas",IF('3a+c+n'!$Q23="N",'3a+c+n'!H23,0))</f>
        <v>0</v>
      </c>
      <c r="I23" s="115"/>
      <c r="J23" s="115"/>
      <c r="K23" s="116">
        <f>IF($C$4="Neattiecināmās izmaksas",IF('3a+c+n'!$Q23="N",'3a+c+n'!K23,0))</f>
        <v>0</v>
      </c>
      <c r="L23" s="82">
        <f>IF($C$4="Neattiecināmās izmaksas",IF('3a+c+n'!$Q23="N",'3a+c+n'!L23,0))</f>
        <v>0</v>
      </c>
      <c r="M23" s="115">
        <f>IF($C$4="Neattiecināmās izmaksas",IF('3a+c+n'!$Q23="N",'3a+c+n'!M23,0))</f>
        <v>0</v>
      </c>
      <c r="N23" s="115">
        <f>IF($C$4="Neattiecināmās izmaksas",IF('3a+c+n'!$Q23="N",'3a+c+n'!N23,0))</f>
        <v>0</v>
      </c>
      <c r="O23" s="115">
        <f>IF($C$4="Neattiecināmās izmaksas",IF('3a+c+n'!$Q23="N",'3a+c+n'!O23,0))</f>
        <v>0</v>
      </c>
      <c r="P23" s="116">
        <f>IF($C$4="Neattiecināmās izmaksas",IF('3a+c+n'!$Q23="N",'3a+c+n'!P23,0))</f>
        <v>0</v>
      </c>
    </row>
    <row r="24" spans="1:16" x14ac:dyDescent="0.2">
      <c r="A24" s="51">
        <f>IF(P24=0,0,IF(COUNTBLANK(P24)=1,0,COUNTA($P$14:P24)))</f>
        <v>0</v>
      </c>
      <c r="B24" s="24">
        <f>IF($C$4="Neattiecināmās izmaksas",IF('3a+c+n'!$Q24="N",'3a+c+n'!B24,0))</f>
        <v>0</v>
      </c>
      <c r="C24" s="24">
        <f>IF($C$4="Neattiecināmās izmaksas",IF('3a+c+n'!$Q24="N",'3a+c+n'!C24,0))</f>
        <v>0</v>
      </c>
      <c r="D24" s="24">
        <f>IF($C$4="Neattiecināmās izmaksas",IF('3a+c+n'!$Q24="N",'3a+c+n'!D24,0))</f>
        <v>0</v>
      </c>
      <c r="E24" s="46"/>
      <c r="F24" s="65"/>
      <c r="G24" s="115"/>
      <c r="H24" s="115">
        <f>IF($C$4="Neattiecināmās izmaksas",IF('3a+c+n'!$Q24="N",'3a+c+n'!H24,0))</f>
        <v>0</v>
      </c>
      <c r="I24" s="115"/>
      <c r="J24" s="115"/>
      <c r="K24" s="116">
        <f>IF($C$4="Neattiecināmās izmaksas",IF('3a+c+n'!$Q24="N",'3a+c+n'!K24,0))</f>
        <v>0</v>
      </c>
      <c r="L24" s="82">
        <f>IF($C$4="Neattiecināmās izmaksas",IF('3a+c+n'!$Q24="N",'3a+c+n'!L24,0))</f>
        <v>0</v>
      </c>
      <c r="M24" s="115">
        <f>IF($C$4="Neattiecināmās izmaksas",IF('3a+c+n'!$Q24="N",'3a+c+n'!M24,0))</f>
        <v>0</v>
      </c>
      <c r="N24" s="115">
        <f>IF($C$4="Neattiecināmās izmaksas",IF('3a+c+n'!$Q24="N",'3a+c+n'!N24,0))</f>
        <v>0</v>
      </c>
      <c r="O24" s="115">
        <f>IF($C$4="Neattiecināmās izmaksas",IF('3a+c+n'!$Q24="N",'3a+c+n'!O24,0))</f>
        <v>0</v>
      </c>
      <c r="P24" s="116">
        <f>IF($C$4="Neattiecināmās izmaksas",IF('3a+c+n'!$Q24="N",'3a+c+n'!P24,0))</f>
        <v>0</v>
      </c>
    </row>
    <row r="25" spans="1:16" x14ac:dyDescent="0.2">
      <c r="A25" s="51">
        <f>IF(P25=0,0,IF(COUNTBLANK(P25)=1,0,COUNTA($P$14:P25)))</f>
        <v>0</v>
      </c>
      <c r="B25" s="24">
        <f>IF($C$4="Neattiecināmās izmaksas",IF('3a+c+n'!$Q25="N",'3a+c+n'!B25,0))</f>
        <v>0</v>
      </c>
      <c r="C25" s="24">
        <f>IF($C$4="Neattiecināmās izmaksas",IF('3a+c+n'!$Q25="N",'3a+c+n'!C25,0))</f>
        <v>0</v>
      </c>
      <c r="D25" s="24">
        <f>IF($C$4="Neattiecināmās izmaksas",IF('3a+c+n'!$Q25="N",'3a+c+n'!D25,0))</f>
        <v>0</v>
      </c>
      <c r="E25" s="46"/>
      <c r="F25" s="65"/>
      <c r="G25" s="115"/>
      <c r="H25" s="115">
        <f>IF($C$4="Neattiecināmās izmaksas",IF('3a+c+n'!$Q25="N",'3a+c+n'!H25,0))</f>
        <v>0</v>
      </c>
      <c r="I25" s="115"/>
      <c r="J25" s="115"/>
      <c r="K25" s="116">
        <f>IF($C$4="Neattiecināmās izmaksas",IF('3a+c+n'!$Q25="N",'3a+c+n'!K25,0))</f>
        <v>0</v>
      </c>
      <c r="L25" s="82">
        <f>IF($C$4="Neattiecināmās izmaksas",IF('3a+c+n'!$Q25="N",'3a+c+n'!L25,0))</f>
        <v>0</v>
      </c>
      <c r="M25" s="115">
        <f>IF($C$4="Neattiecināmās izmaksas",IF('3a+c+n'!$Q25="N",'3a+c+n'!M25,0))</f>
        <v>0</v>
      </c>
      <c r="N25" s="115">
        <f>IF($C$4="Neattiecināmās izmaksas",IF('3a+c+n'!$Q25="N",'3a+c+n'!N25,0))</f>
        <v>0</v>
      </c>
      <c r="O25" s="115">
        <f>IF($C$4="Neattiecināmās izmaksas",IF('3a+c+n'!$Q25="N",'3a+c+n'!O25,0))</f>
        <v>0</v>
      </c>
      <c r="P25" s="116">
        <f>IF($C$4="Neattiecināmās izmaksas",IF('3a+c+n'!$Q25="N",'3a+c+n'!P25,0))</f>
        <v>0</v>
      </c>
    </row>
    <row r="26" spans="1:16" x14ac:dyDescent="0.2">
      <c r="A26" s="51">
        <f>IF(P26=0,0,IF(COUNTBLANK(P26)=1,0,COUNTA($P$14:P26)))</f>
        <v>0</v>
      </c>
      <c r="B26" s="24">
        <f>IF($C$4="Neattiecināmās izmaksas",IF('3a+c+n'!$Q26="N",'3a+c+n'!B26,0))</f>
        <v>0</v>
      </c>
      <c r="C26" s="24">
        <f>IF($C$4="Neattiecināmās izmaksas",IF('3a+c+n'!$Q26="N",'3a+c+n'!C26,0))</f>
        <v>0</v>
      </c>
      <c r="D26" s="24">
        <f>IF($C$4="Neattiecināmās izmaksas",IF('3a+c+n'!$Q26="N",'3a+c+n'!D26,0))</f>
        <v>0</v>
      </c>
      <c r="E26" s="46"/>
      <c r="F26" s="65"/>
      <c r="G26" s="115"/>
      <c r="H26" s="115">
        <f>IF($C$4="Neattiecināmās izmaksas",IF('3a+c+n'!$Q26="N",'3a+c+n'!H26,0))</f>
        <v>0</v>
      </c>
      <c r="I26" s="115"/>
      <c r="J26" s="115"/>
      <c r="K26" s="116">
        <f>IF($C$4="Neattiecināmās izmaksas",IF('3a+c+n'!$Q26="N",'3a+c+n'!K26,0))</f>
        <v>0</v>
      </c>
      <c r="L26" s="82">
        <f>IF($C$4="Neattiecināmās izmaksas",IF('3a+c+n'!$Q26="N",'3a+c+n'!L26,0))</f>
        <v>0</v>
      </c>
      <c r="M26" s="115">
        <f>IF($C$4="Neattiecināmās izmaksas",IF('3a+c+n'!$Q26="N",'3a+c+n'!M26,0))</f>
        <v>0</v>
      </c>
      <c r="N26" s="115">
        <f>IF($C$4="Neattiecināmās izmaksas",IF('3a+c+n'!$Q26="N",'3a+c+n'!N26,0))</f>
        <v>0</v>
      </c>
      <c r="O26" s="115">
        <f>IF($C$4="Neattiecināmās izmaksas",IF('3a+c+n'!$Q26="N",'3a+c+n'!O26,0))</f>
        <v>0</v>
      </c>
      <c r="P26" s="116">
        <f>IF($C$4="Neattiecināmās izmaksas",IF('3a+c+n'!$Q26="N",'3a+c+n'!P26,0))</f>
        <v>0</v>
      </c>
    </row>
    <row r="27" spans="1:16" x14ac:dyDescent="0.2">
      <c r="A27" s="51">
        <f>IF(P27=0,0,IF(COUNTBLANK(P27)=1,0,COUNTA($P$14:P27)))</f>
        <v>0</v>
      </c>
      <c r="B27" s="24">
        <f>IF($C$4="Neattiecināmās izmaksas",IF('3a+c+n'!$Q27="N",'3a+c+n'!B27,0))</f>
        <v>0</v>
      </c>
      <c r="C27" s="24">
        <f>IF($C$4="Neattiecināmās izmaksas",IF('3a+c+n'!$Q27="N",'3a+c+n'!C27,0))</f>
        <v>0</v>
      </c>
      <c r="D27" s="24">
        <f>IF($C$4="Neattiecināmās izmaksas",IF('3a+c+n'!$Q27="N",'3a+c+n'!D27,0))</f>
        <v>0</v>
      </c>
      <c r="E27" s="46"/>
      <c r="F27" s="65"/>
      <c r="G27" s="115"/>
      <c r="H27" s="115">
        <f>IF($C$4="Neattiecināmās izmaksas",IF('3a+c+n'!$Q27="N",'3a+c+n'!H27,0))</f>
        <v>0</v>
      </c>
      <c r="I27" s="115"/>
      <c r="J27" s="115"/>
      <c r="K27" s="116">
        <f>IF($C$4="Neattiecināmās izmaksas",IF('3a+c+n'!$Q27="N",'3a+c+n'!K27,0))</f>
        <v>0</v>
      </c>
      <c r="L27" s="82">
        <f>IF($C$4="Neattiecināmās izmaksas",IF('3a+c+n'!$Q27="N",'3a+c+n'!L27,0))</f>
        <v>0</v>
      </c>
      <c r="M27" s="115">
        <f>IF($C$4="Neattiecināmās izmaksas",IF('3a+c+n'!$Q27="N",'3a+c+n'!M27,0))</f>
        <v>0</v>
      </c>
      <c r="N27" s="115">
        <f>IF($C$4="Neattiecināmās izmaksas",IF('3a+c+n'!$Q27="N",'3a+c+n'!N27,0))</f>
        <v>0</v>
      </c>
      <c r="O27" s="115">
        <f>IF($C$4="Neattiecināmās izmaksas",IF('3a+c+n'!$Q27="N",'3a+c+n'!O27,0))</f>
        <v>0</v>
      </c>
      <c r="P27" s="116">
        <f>IF($C$4="Neattiecināmās izmaksas",IF('3a+c+n'!$Q27="N",'3a+c+n'!P27,0))</f>
        <v>0</v>
      </c>
    </row>
    <row r="28" spans="1:16" x14ac:dyDescent="0.2">
      <c r="A28" s="51">
        <f>IF(P28=0,0,IF(COUNTBLANK(P28)=1,0,COUNTA($P$14:P28)))</f>
        <v>0</v>
      </c>
      <c r="B28" s="24">
        <f>IF($C$4="Neattiecināmās izmaksas",IF('3a+c+n'!$Q28="N",'3a+c+n'!B28,0))</f>
        <v>0</v>
      </c>
      <c r="C28" s="24">
        <f>IF($C$4="Neattiecināmās izmaksas",IF('3a+c+n'!$Q28="N",'3a+c+n'!C28,0))</f>
        <v>0</v>
      </c>
      <c r="D28" s="24">
        <f>IF($C$4="Neattiecināmās izmaksas",IF('3a+c+n'!$Q28="N",'3a+c+n'!D28,0))</f>
        <v>0</v>
      </c>
      <c r="E28" s="46"/>
      <c r="F28" s="65"/>
      <c r="G28" s="115"/>
      <c r="H28" s="115">
        <f>IF($C$4="Neattiecināmās izmaksas",IF('3a+c+n'!$Q28="N",'3a+c+n'!H28,0))</f>
        <v>0</v>
      </c>
      <c r="I28" s="115"/>
      <c r="J28" s="115"/>
      <c r="K28" s="116">
        <f>IF($C$4="Neattiecināmās izmaksas",IF('3a+c+n'!$Q28="N",'3a+c+n'!K28,0))</f>
        <v>0</v>
      </c>
      <c r="L28" s="82">
        <f>IF($C$4="Neattiecināmās izmaksas",IF('3a+c+n'!$Q28="N",'3a+c+n'!L28,0))</f>
        <v>0</v>
      </c>
      <c r="M28" s="115">
        <f>IF($C$4="Neattiecināmās izmaksas",IF('3a+c+n'!$Q28="N",'3a+c+n'!M28,0))</f>
        <v>0</v>
      </c>
      <c r="N28" s="115">
        <f>IF($C$4="Neattiecināmās izmaksas",IF('3a+c+n'!$Q28="N",'3a+c+n'!N28,0))</f>
        <v>0</v>
      </c>
      <c r="O28" s="115">
        <f>IF($C$4="Neattiecināmās izmaksas",IF('3a+c+n'!$Q28="N",'3a+c+n'!O28,0))</f>
        <v>0</v>
      </c>
      <c r="P28" s="116">
        <f>IF($C$4="Neattiecināmās izmaksas",IF('3a+c+n'!$Q28="N",'3a+c+n'!P28,0))</f>
        <v>0</v>
      </c>
    </row>
    <row r="29" spans="1:16" x14ac:dyDescent="0.2">
      <c r="A29" s="51">
        <f>IF(P29=0,0,IF(COUNTBLANK(P29)=1,0,COUNTA($P$14:P29)))</f>
        <v>0</v>
      </c>
      <c r="B29" s="24">
        <f>IF($C$4="Neattiecināmās izmaksas",IF('3a+c+n'!$Q29="N",'3a+c+n'!B29,0))</f>
        <v>0</v>
      </c>
      <c r="C29" s="24">
        <f>IF($C$4="Neattiecināmās izmaksas",IF('3a+c+n'!$Q29="N",'3a+c+n'!C29,0))</f>
        <v>0</v>
      </c>
      <c r="D29" s="24">
        <f>IF($C$4="Neattiecināmās izmaksas",IF('3a+c+n'!$Q29="N",'3a+c+n'!D29,0))</f>
        <v>0</v>
      </c>
      <c r="E29" s="46"/>
      <c r="F29" s="65"/>
      <c r="G29" s="115"/>
      <c r="H29" s="115">
        <f>IF($C$4="Neattiecināmās izmaksas",IF('3a+c+n'!$Q29="N",'3a+c+n'!H29,0))</f>
        <v>0</v>
      </c>
      <c r="I29" s="115"/>
      <c r="J29" s="115"/>
      <c r="K29" s="116">
        <f>IF($C$4="Neattiecināmās izmaksas",IF('3a+c+n'!$Q29="N",'3a+c+n'!K29,0))</f>
        <v>0</v>
      </c>
      <c r="L29" s="82">
        <f>IF($C$4="Neattiecināmās izmaksas",IF('3a+c+n'!$Q29="N",'3a+c+n'!L29,0))</f>
        <v>0</v>
      </c>
      <c r="M29" s="115">
        <f>IF($C$4="Neattiecināmās izmaksas",IF('3a+c+n'!$Q29="N",'3a+c+n'!M29,0))</f>
        <v>0</v>
      </c>
      <c r="N29" s="115">
        <f>IF($C$4="Neattiecināmās izmaksas",IF('3a+c+n'!$Q29="N",'3a+c+n'!N29,0))</f>
        <v>0</v>
      </c>
      <c r="O29" s="115">
        <f>IF($C$4="Neattiecināmās izmaksas",IF('3a+c+n'!$Q29="N",'3a+c+n'!O29,0))</f>
        <v>0</v>
      </c>
      <c r="P29" s="116">
        <f>IF($C$4="Neattiecināmās izmaksas",IF('3a+c+n'!$Q29="N",'3a+c+n'!P29,0))</f>
        <v>0</v>
      </c>
    </row>
    <row r="30" spans="1:16" x14ac:dyDescent="0.2">
      <c r="A30" s="51">
        <f>IF(P30=0,0,IF(COUNTBLANK(P30)=1,0,COUNTA($P$14:P30)))</f>
        <v>0</v>
      </c>
      <c r="B30" s="24">
        <f>IF($C$4="Neattiecināmās izmaksas",IF('3a+c+n'!$Q30="N",'3a+c+n'!B30,0))</f>
        <v>0</v>
      </c>
      <c r="C30" s="24">
        <f>IF($C$4="Neattiecināmās izmaksas",IF('3a+c+n'!$Q30="N",'3a+c+n'!C30,0))</f>
        <v>0</v>
      </c>
      <c r="D30" s="24">
        <f>IF($C$4="Neattiecināmās izmaksas",IF('3a+c+n'!$Q30="N",'3a+c+n'!D30,0))</f>
        <v>0</v>
      </c>
      <c r="E30" s="46"/>
      <c r="F30" s="65"/>
      <c r="G30" s="115"/>
      <c r="H30" s="115">
        <f>IF($C$4="Neattiecināmās izmaksas",IF('3a+c+n'!$Q30="N",'3a+c+n'!H30,0))</f>
        <v>0</v>
      </c>
      <c r="I30" s="115"/>
      <c r="J30" s="115"/>
      <c r="K30" s="116">
        <f>IF($C$4="Neattiecināmās izmaksas",IF('3a+c+n'!$Q30="N",'3a+c+n'!K30,0))</f>
        <v>0</v>
      </c>
      <c r="L30" s="82">
        <f>IF($C$4="Neattiecināmās izmaksas",IF('3a+c+n'!$Q30="N",'3a+c+n'!L30,0))</f>
        <v>0</v>
      </c>
      <c r="M30" s="115">
        <f>IF($C$4="Neattiecināmās izmaksas",IF('3a+c+n'!$Q30="N",'3a+c+n'!M30,0))</f>
        <v>0</v>
      </c>
      <c r="N30" s="115">
        <f>IF($C$4="Neattiecināmās izmaksas",IF('3a+c+n'!$Q30="N",'3a+c+n'!N30,0))</f>
        <v>0</v>
      </c>
      <c r="O30" s="115">
        <f>IF($C$4="Neattiecināmās izmaksas",IF('3a+c+n'!$Q30="N",'3a+c+n'!O30,0))</f>
        <v>0</v>
      </c>
      <c r="P30" s="116">
        <f>IF($C$4="Neattiecināmās izmaksas",IF('3a+c+n'!$Q30="N",'3a+c+n'!P30,0))</f>
        <v>0</v>
      </c>
    </row>
    <row r="31" spans="1:16" x14ac:dyDescent="0.2">
      <c r="A31" s="51">
        <f>IF(P31=0,0,IF(COUNTBLANK(P31)=1,0,COUNTA($P$14:P31)))</f>
        <v>0</v>
      </c>
      <c r="B31" s="24">
        <f>IF($C$4="Neattiecināmās izmaksas",IF('3a+c+n'!$Q31="N",'3a+c+n'!B31,0))</f>
        <v>0</v>
      </c>
      <c r="C31" s="24">
        <f>IF($C$4="Neattiecināmās izmaksas",IF('3a+c+n'!$Q31="N",'3a+c+n'!C31,0))</f>
        <v>0</v>
      </c>
      <c r="D31" s="24">
        <f>IF($C$4="Neattiecināmās izmaksas",IF('3a+c+n'!$Q31="N",'3a+c+n'!D31,0))</f>
        <v>0</v>
      </c>
      <c r="E31" s="46"/>
      <c r="F31" s="65"/>
      <c r="G31" s="115"/>
      <c r="H31" s="115">
        <f>IF($C$4="Neattiecināmās izmaksas",IF('3a+c+n'!$Q31="N",'3a+c+n'!H31,0))</f>
        <v>0</v>
      </c>
      <c r="I31" s="115"/>
      <c r="J31" s="115"/>
      <c r="K31" s="116">
        <f>IF($C$4="Neattiecināmās izmaksas",IF('3a+c+n'!$Q31="N",'3a+c+n'!K31,0))</f>
        <v>0</v>
      </c>
      <c r="L31" s="82">
        <f>IF($C$4="Neattiecināmās izmaksas",IF('3a+c+n'!$Q31="N",'3a+c+n'!L31,0))</f>
        <v>0</v>
      </c>
      <c r="M31" s="115">
        <f>IF($C$4="Neattiecināmās izmaksas",IF('3a+c+n'!$Q31="N",'3a+c+n'!M31,0))</f>
        <v>0</v>
      </c>
      <c r="N31" s="115">
        <f>IF($C$4="Neattiecināmās izmaksas",IF('3a+c+n'!$Q31="N",'3a+c+n'!N31,0))</f>
        <v>0</v>
      </c>
      <c r="O31" s="115">
        <f>IF($C$4="Neattiecināmās izmaksas",IF('3a+c+n'!$Q31="N",'3a+c+n'!O31,0))</f>
        <v>0</v>
      </c>
      <c r="P31" s="116">
        <f>IF($C$4="Neattiecināmās izmaksas",IF('3a+c+n'!$Q31="N",'3a+c+n'!P31,0))</f>
        <v>0</v>
      </c>
    </row>
    <row r="32" spans="1:16" x14ac:dyDescent="0.2">
      <c r="A32" s="51">
        <f>IF(P32=0,0,IF(COUNTBLANK(P32)=1,0,COUNTA($P$14:P32)))</f>
        <v>0</v>
      </c>
      <c r="B32" s="24">
        <f>IF($C$4="Neattiecināmās izmaksas",IF('3a+c+n'!$Q32="N",'3a+c+n'!B32,0))</f>
        <v>0</v>
      </c>
      <c r="C32" s="24">
        <f>IF($C$4="Neattiecināmās izmaksas",IF('3a+c+n'!$Q32="N",'3a+c+n'!C32,0))</f>
        <v>0</v>
      </c>
      <c r="D32" s="24">
        <f>IF($C$4="Neattiecināmās izmaksas",IF('3a+c+n'!$Q32="N",'3a+c+n'!D32,0))</f>
        <v>0</v>
      </c>
      <c r="E32" s="46"/>
      <c r="F32" s="65"/>
      <c r="G32" s="115"/>
      <c r="H32" s="115">
        <f>IF($C$4="Neattiecināmās izmaksas",IF('3a+c+n'!$Q32="N",'3a+c+n'!H32,0))</f>
        <v>0</v>
      </c>
      <c r="I32" s="115"/>
      <c r="J32" s="115"/>
      <c r="K32" s="116">
        <f>IF($C$4="Neattiecināmās izmaksas",IF('3a+c+n'!$Q32="N",'3a+c+n'!K32,0))</f>
        <v>0</v>
      </c>
      <c r="L32" s="82">
        <f>IF($C$4="Neattiecināmās izmaksas",IF('3a+c+n'!$Q32="N",'3a+c+n'!L32,0))</f>
        <v>0</v>
      </c>
      <c r="M32" s="115">
        <f>IF($C$4="Neattiecināmās izmaksas",IF('3a+c+n'!$Q32="N",'3a+c+n'!M32,0))</f>
        <v>0</v>
      </c>
      <c r="N32" s="115">
        <f>IF($C$4="Neattiecināmās izmaksas",IF('3a+c+n'!$Q32="N",'3a+c+n'!N32,0))</f>
        <v>0</v>
      </c>
      <c r="O32" s="115">
        <f>IF($C$4="Neattiecināmās izmaksas",IF('3a+c+n'!$Q32="N",'3a+c+n'!O32,0))</f>
        <v>0</v>
      </c>
      <c r="P32" s="116">
        <f>IF($C$4="Neattiecināmās izmaksas",IF('3a+c+n'!$Q32="N",'3a+c+n'!P32,0))</f>
        <v>0</v>
      </c>
    </row>
    <row r="33" spans="1:16" x14ac:dyDescent="0.2">
      <c r="A33" s="51">
        <f>IF(P33=0,0,IF(COUNTBLANK(P33)=1,0,COUNTA($P$14:P33)))</f>
        <v>0</v>
      </c>
      <c r="B33" s="24">
        <f>IF($C$4="Neattiecināmās izmaksas",IF('3a+c+n'!$Q33="N",'3a+c+n'!B33,0))</f>
        <v>0</v>
      </c>
      <c r="C33" s="24">
        <f>IF($C$4="Neattiecināmās izmaksas",IF('3a+c+n'!$Q33="N",'3a+c+n'!C33,0))</f>
        <v>0</v>
      </c>
      <c r="D33" s="24">
        <f>IF($C$4="Neattiecināmās izmaksas",IF('3a+c+n'!$Q33="N",'3a+c+n'!D33,0))</f>
        <v>0</v>
      </c>
      <c r="E33" s="46"/>
      <c r="F33" s="65"/>
      <c r="G33" s="115"/>
      <c r="H33" s="115">
        <f>IF($C$4="Neattiecināmās izmaksas",IF('3a+c+n'!$Q33="N",'3a+c+n'!H33,0))</f>
        <v>0</v>
      </c>
      <c r="I33" s="115"/>
      <c r="J33" s="115"/>
      <c r="K33" s="116">
        <f>IF($C$4="Neattiecināmās izmaksas",IF('3a+c+n'!$Q33="N",'3a+c+n'!K33,0))</f>
        <v>0</v>
      </c>
      <c r="L33" s="82">
        <f>IF($C$4="Neattiecināmās izmaksas",IF('3a+c+n'!$Q33="N",'3a+c+n'!L33,0))</f>
        <v>0</v>
      </c>
      <c r="M33" s="115">
        <f>IF($C$4="Neattiecināmās izmaksas",IF('3a+c+n'!$Q33="N",'3a+c+n'!M33,0))</f>
        <v>0</v>
      </c>
      <c r="N33" s="115">
        <f>IF($C$4="Neattiecināmās izmaksas",IF('3a+c+n'!$Q33="N",'3a+c+n'!N33,0))</f>
        <v>0</v>
      </c>
      <c r="O33" s="115">
        <f>IF($C$4="Neattiecināmās izmaksas",IF('3a+c+n'!$Q33="N",'3a+c+n'!O33,0))</f>
        <v>0</v>
      </c>
      <c r="P33" s="116">
        <f>IF($C$4="Neattiecināmās izmaksas",IF('3a+c+n'!$Q33="N",'3a+c+n'!P33,0))</f>
        <v>0</v>
      </c>
    </row>
    <row r="34" spans="1:16" x14ac:dyDescent="0.2">
      <c r="A34" s="51">
        <f>IF(P34=0,0,IF(COUNTBLANK(P34)=1,0,COUNTA($P$14:P34)))</f>
        <v>0</v>
      </c>
      <c r="B34" s="24">
        <f>IF($C$4="Neattiecināmās izmaksas",IF('3a+c+n'!$Q34="N",'3a+c+n'!B34,0))</f>
        <v>0</v>
      </c>
      <c r="C34" s="24">
        <f>IF($C$4="Neattiecināmās izmaksas",IF('3a+c+n'!$Q34="N",'3a+c+n'!C34,0))</f>
        <v>0</v>
      </c>
      <c r="D34" s="24">
        <f>IF($C$4="Neattiecināmās izmaksas",IF('3a+c+n'!$Q34="N",'3a+c+n'!D34,0))</f>
        <v>0</v>
      </c>
      <c r="E34" s="46"/>
      <c r="F34" s="65"/>
      <c r="G34" s="115"/>
      <c r="H34" s="115">
        <f>IF($C$4="Neattiecināmās izmaksas",IF('3a+c+n'!$Q34="N",'3a+c+n'!H34,0))</f>
        <v>0</v>
      </c>
      <c r="I34" s="115"/>
      <c r="J34" s="115"/>
      <c r="K34" s="116">
        <f>IF($C$4="Neattiecināmās izmaksas",IF('3a+c+n'!$Q34="N",'3a+c+n'!K34,0))</f>
        <v>0</v>
      </c>
      <c r="L34" s="82">
        <f>IF($C$4="Neattiecināmās izmaksas",IF('3a+c+n'!$Q34="N",'3a+c+n'!L34,0))</f>
        <v>0</v>
      </c>
      <c r="M34" s="115">
        <f>IF($C$4="Neattiecināmās izmaksas",IF('3a+c+n'!$Q34="N",'3a+c+n'!M34,0))</f>
        <v>0</v>
      </c>
      <c r="N34" s="115">
        <f>IF($C$4="Neattiecināmās izmaksas",IF('3a+c+n'!$Q34="N",'3a+c+n'!N34,0))</f>
        <v>0</v>
      </c>
      <c r="O34" s="115">
        <f>IF($C$4="Neattiecināmās izmaksas",IF('3a+c+n'!$Q34="N",'3a+c+n'!O34,0))</f>
        <v>0</v>
      </c>
      <c r="P34" s="116">
        <f>IF($C$4="Neattiecināmās izmaksas",IF('3a+c+n'!$Q34="N",'3a+c+n'!P34,0))</f>
        <v>0</v>
      </c>
    </row>
    <row r="35" spans="1:16" x14ac:dyDescent="0.2">
      <c r="A35" s="51">
        <f>IF(P35=0,0,IF(COUNTBLANK(P35)=1,0,COUNTA($P$14:P35)))</f>
        <v>0</v>
      </c>
      <c r="B35" s="24">
        <f>IF($C$4="Neattiecināmās izmaksas",IF('3a+c+n'!$Q35="N",'3a+c+n'!B35,0))</f>
        <v>0</v>
      </c>
      <c r="C35" s="24">
        <f>IF($C$4="Neattiecināmās izmaksas",IF('3a+c+n'!$Q35="N",'3a+c+n'!C35,0))</f>
        <v>0</v>
      </c>
      <c r="D35" s="24">
        <f>IF($C$4="Neattiecināmās izmaksas",IF('3a+c+n'!$Q35="N",'3a+c+n'!D35,0))</f>
        <v>0</v>
      </c>
      <c r="E35" s="46"/>
      <c r="F35" s="65"/>
      <c r="G35" s="115"/>
      <c r="H35" s="115">
        <f>IF($C$4="Neattiecināmās izmaksas",IF('3a+c+n'!$Q35="N",'3a+c+n'!H35,0))</f>
        <v>0</v>
      </c>
      <c r="I35" s="115"/>
      <c r="J35" s="115"/>
      <c r="K35" s="116">
        <f>IF($C$4="Neattiecināmās izmaksas",IF('3a+c+n'!$Q35="N",'3a+c+n'!K35,0))</f>
        <v>0</v>
      </c>
      <c r="L35" s="82">
        <f>IF($C$4="Neattiecināmās izmaksas",IF('3a+c+n'!$Q35="N",'3a+c+n'!L35,0))</f>
        <v>0</v>
      </c>
      <c r="M35" s="115">
        <f>IF($C$4="Neattiecināmās izmaksas",IF('3a+c+n'!$Q35="N",'3a+c+n'!M35,0))</f>
        <v>0</v>
      </c>
      <c r="N35" s="115">
        <f>IF($C$4="Neattiecināmās izmaksas",IF('3a+c+n'!$Q35="N",'3a+c+n'!N35,0))</f>
        <v>0</v>
      </c>
      <c r="O35" s="115">
        <f>IF($C$4="Neattiecināmās izmaksas",IF('3a+c+n'!$Q35="N",'3a+c+n'!O35,0))</f>
        <v>0</v>
      </c>
      <c r="P35" s="116">
        <f>IF($C$4="Neattiecināmās izmaksas",IF('3a+c+n'!$Q35="N",'3a+c+n'!P35,0))</f>
        <v>0</v>
      </c>
    </row>
    <row r="36" spans="1:16" x14ac:dyDescent="0.2">
      <c r="A36" s="51">
        <f>IF(P36=0,0,IF(COUNTBLANK(P36)=1,0,COUNTA($P$14:P36)))</f>
        <v>0</v>
      </c>
      <c r="B36" s="24">
        <f>IF($C$4="Neattiecināmās izmaksas",IF('3a+c+n'!$Q36="N",'3a+c+n'!B36,0))</f>
        <v>0</v>
      </c>
      <c r="C36" s="24">
        <f>IF($C$4="Neattiecināmās izmaksas",IF('3a+c+n'!$Q36="N",'3a+c+n'!C36,0))</f>
        <v>0</v>
      </c>
      <c r="D36" s="24">
        <f>IF($C$4="Neattiecināmās izmaksas",IF('3a+c+n'!$Q36="N",'3a+c+n'!D36,0))</f>
        <v>0</v>
      </c>
      <c r="E36" s="46"/>
      <c r="F36" s="65"/>
      <c r="G36" s="115"/>
      <c r="H36" s="115">
        <f>IF($C$4="Neattiecināmās izmaksas",IF('3a+c+n'!$Q36="N",'3a+c+n'!H36,0))</f>
        <v>0</v>
      </c>
      <c r="I36" s="115"/>
      <c r="J36" s="115"/>
      <c r="K36" s="116">
        <f>IF($C$4="Neattiecināmās izmaksas",IF('3a+c+n'!$Q36="N",'3a+c+n'!K36,0))</f>
        <v>0</v>
      </c>
      <c r="L36" s="82">
        <f>IF($C$4="Neattiecināmās izmaksas",IF('3a+c+n'!$Q36="N",'3a+c+n'!L36,0))</f>
        <v>0</v>
      </c>
      <c r="M36" s="115">
        <f>IF($C$4="Neattiecināmās izmaksas",IF('3a+c+n'!$Q36="N",'3a+c+n'!M36,0))</f>
        <v>0</v>
      </c>
      <c r="N36" s="115">
        <f>IF($C$4="Neattiecināmās izmaksas",IF('3a+c+n'!$Q36="N",'3a+c+n'!N36,0))</f>
        <v>0</v>
      </c>
      <c r="O36" s="115">
        <f>IF($C$4="Neattiecināmās izmaksas",IF('3a+c+n'!$Q36="N",'3a+c+n'!O36,0))</f>
        <v>0</v>
      </c>
      <c r="P36" s="116">
        <f>IF($C$4="Neattiecināmās izmaksas",IF('3a+c+n'!$Q36="N",'3a+c+n'!P36,0))</f>
        <v>0</v>
      </c>
    </row>
    <row r="37" spans="1:16" x14ac:dyDescent="0.2">
      <c r="A37" s="51">
        <f>IF(P37=0,0,IF(COUNTBLANK(P37)=1,0,COUNTA($P$14:P37)))</f>
        <v>0</v>
      </c>
      <c r="B37" s="24">
        <f>IF($C$4="Neattiecināmās izmaksas",IF('3a+c+n'!$Q37="N",'3a+c+n'!B37,0))</f>
        <v>0</v>
      </c>
      <c r="C37" s="24">
        <f>IF($C$4="Neattiecināmās izmaksas",IF('3a+c+n'!$Q37="N",'3a+c+n'!C37,0))</f>
        <v>0</v>
      </c>
      <c r="D37" s="24">
        <f>IF($C$4="Neattiecināmās izmaksas",IF('3a+c+n'!$Q37="N",'3a+c+n'!D37,0))</f>
        <v>0</v>
      </c>
      <c r="E37" s="46"/>
      <c r="F37" s="65"/>
      <c r="G37" s="115"/>
      <c r="H37" s="115">
        <f>IF($C$4="Neattiecināmās izmaksas",IF('3a+c+n'!$Q37="N",'3a+c+n'!H37,0))</f>
        <v>0</v>
      </c>
      <c r="I37" s="115"/>
      <c r="J37" s="115"/>
      <c r="K37" s="116">
        <f>IF($C$4="Neattiecināmās izmaksas",IF('3a+c+n'!$Q37="N",'3a+c+n'!K37,0))</f>
        <v>0</v>
      </c>
      <c r="L37" s="82">
        <f>IF($C$4="Neattiecināmās izmaksas",IF('3a+c+n'!$Q37="N",'3a+c+n'!L37,0))</f>
        <v>0</v>
      </c>
      <c r="M37" s="115">
        <f>IF($C$4="Neattiecināmās izmaksas",IF('3a+c+n'!$Q37="N",'3a+c+n'!M37,0))</f>
        <v>0</v>
      </c>
      <c r="N37" s="115">
        <f>IF($C$4="Neattiecināmās izmaksas",IF('3a+c+n'!$Q37="N",'3a+c+n'!N37,0))</f>
        <v>0</v>
      </c>
      <c r="O37" s="115">
        <f>IF($C$4="Neattiecināmās izmaksas",IF('3a+c+n'!$Q37="N",'3a+c+n'!O37,0))</f>
        <v>0</v>
      </c>
      <c r="P37" s="116">
        <f>IF($C$4="Neattiecināmās izmaksas",IF('3a+c+n'!$Q37="N",'3a+c+n'!P37,0))</f>
        <v>0</v>
      </c>
    </row>
    <row r="38" spans="1:16" ht="12" thickBot="1" x14ac:dyDescent="0.25">
      <c r="A38" s="51">
        <f>IF(P38=0,0,IF(COUNTBLANK(P38)=1,0,COUNTA($P$14:P38)))</f>
        <v>0</v>
      </c>
      <c r="B38" s="24">
        <f>IF($C$4="Neattiecināmās izmaksas",IF('3a+c+n'!$Q38="N",'3a+c+n'!B38,0))</f>
        <v>0</v>
      </c>
      <c r="C38" s="24">
        <f>IF($C$4="Neattiecināmās izmaksas",IF('3a+c+n'!$Q38="N",'3a+c+n'!C38,0))</f>
        <v>0</v>
      </c>
      <c r="D38" s="24">
        <f>IF($C$4="Neattiecināmās izmaksas",IF('3a+c+n'!$Q38="N",'3a+c+n'!D38,0))</f>
        <v>0</v>
      </c>
      <c r="E38" s="46"/>
      <c r="F38" s="65"/>
      <c r="G38" s="115"/>
      <c r="H38" s="115">
        <f>IF($C$4="Neattiecināmās izmaksas",IF('3a+c+n'!$Q38="N",'3a+c+n'!H38,0))</f>
        <v>0</v>
      </c>
      <c r="I38" s="115"/>
      <c r="J38" s="115"/>
      <c r="K38" s="116">
        <f>IF($C$4="Neattiecināmās izmaksas",IF('3a+c+n'!$Q38="N",'3a+c+n'!K38,0))</f>
        <v>0</v>
      </c>
      <c r="L38" s="82">
        <f>IF($C$4="Neattiecināmās izmaksas",IF('3a+c+n'!$Q38="N",'3a+c+n'!L38,0))</f>
        <v>0</v>
      </c>
      <c r="M38" s="115">
        <f>IF($C$4="Neattiecināmās izmaksas",IF('3a+c+n'!$Q38="N",'3a+c+n'!M38,0))</f>
        <v>0</v>
      </c>
      <c r="N38" s="115">
        <f>IF($C$4="Neattiecināmās izmaksas",IF('3a+c+n'!$Q38="N",'3a+c+n'!N38,0))</f>
        <v>0</v>
      </c>
      <c r="O38" s="115">
        <f>IF($C$4="Neattiecināmās izmaksas",IF('3a+c+n'!$Q38="N",'3a+c+n'!O38,0))</f>
        <v>0</v>
      </c>
      <c r="P38" s="116">
        <f>IF($C$4="Neattiecināmās izmaksas",IF('3a+c+n'!$Q38="N",'3a+c+n'!P38,0))</f>
        <v>0</v>
      </c>
    </row>
    <row r="39" spans="1:16" ht="12" customHeight="1" thickBot="1" x14ac:dyDescent="0.25">
      <c r="A39" s="207" t="s">
        <v>62</v>
      </c>
      <c r="B39" s="208"/>
      <c r="C39" s="208"/>
      <c r="D39" s="208"/>
      <c r="E39" s="208"/>
      <c r="F39" s="208"/>
      <c r="G39" s="208"/>
      <c r="H39" s="208"/>
      <c r="I39" s="208"/>
      <c r="J39" s="208"/>
      <c r="K39" s="209"/>
      <c r="L39" s="129">
        <f>SUM(L14:L38)</f>
        <v>0</v>
      </c>
      <c r="M39" s="130">
        <f>SUM(M14:M38)</f>
        <v>0</v>
      </c>
      <c r="N39" s="130">
        <f>SUM(N14:N38)</f>
        <v>0</v>
      </c>
      <c r="O39" s="130">
        <f>SUM(O14:O38)</f>
        <v>0</v>
      </c>
      <c r="P39" s="131">
        <f>SUM(P14:P38)</f>
        <v>0</v>
      </c>
    </row>
    <row r="40" spans="1:16" x14ac:dyDescent="0.2">
      <c r="A40" s="16"/>
      <c r="B40" s="16"/>
      <c r="C40" s="16"/>
      <c r="D40" s="16"/>
      <c r="E40" s="16"/>
      <c r="F40" s="16"/>
      <c r="G40" s="16"/>
      <c r="H40" s="16"/>
      <c r="I40" s="16"/>
      <c r="J40" s="16"/>
      <c r="K40" s="16"/>
      <c r="L40" s="16"/>
      <c r="M40" s="16"/>
      <c r="N40" s="16"/>
      <c r="O40" s="16"/>
      <c r="P40" s="16"/>
    </row>
    <row r="41" spans="1:16" x14ac:dyDescent="0.2">
      <c r="A41" s="16"/>
      <c r="B41" s="16"/>
      <c r="C41" s="16"/>
      <c r="D41" s="16"/>
      <c r="E41" s="16"/>
      <c r="F41" s="16"/>
      <c r="G41" s="16"/>
      <c r="H41" s="16"/>
      <c r="I41" s="16"/>
      <c r="J41" s="16"/>
      <c r="K41" s="16"/>
      <c r="L41" s="16"/>
      <c r="M41" s="16"/>
      <c r="N41" s="16"/>
      <c r="O41" s="16"/>
      <c r="P41" s="16"/>
    </row>
    <row r="42" spans="1:16" x14ac:dyDescent="0.2">
      <c r="A42" s="1" t="s">
        <v>14</v>
      </c>
      <c r="B42" s="16"/>
      <c r="C42" s="210">
        <f>'Kops n'!C28:H28</f>
        <v>0</v>
      </c>
      <c r="D42" s="210"/>
      <c r="E42" s="210"/>
      <c r="F42" s="210"/>
      <c r="G42" s="210"/>
      <c r="H42" s="210"/>
      <c r="I42" s="16"/>
      <c r="J42" s="16"/>
      <c r="K42" s="16"/>
      <c r="L42" s="16"/>
      <c r="M42" s="16"/>
      <c r="N42" s="16"/>
      <c r="O42" s="16"/>
      <c r="P42" s="16"/>
    </row>
    <row r="43" spans="1:16" x14ac:dyDescent="0.2">
      <c r="A43" s="16"/>
      <c r="B43" s="16"/>
      <c r="C43" s="136" t="s">
        <v>15</v>
      </c>
      <c r="D43" s="136"/>
      <c r="E43" s="136"/>
      <c r="F43" s="136"/>
      <c r="G43" s="136"/>
      <c r="H43" s="136"/>
      <c r="I43" s="16"/>
      <c r="J43" s="16"/>
      <c r="K43" s="16"/>
      <c r="L43" s="16"/>
      <c r="M43" s="16"/>
      <c r="N43" s="16"/>
      <c r="O43" s="16"/>
      <c r="P43" s="16"/>
    </row>
    <row r="44" spans="1:16" x14ac:dyDescent="0.2">
      <c r="A44" s="16"/>
      <c r="B44" s="16"/>
      <c r="C44" s="16"/>
      <c r="D44" s="16"/>
      <c r="E44" s="16"/>
      <c r="F44" s="16"/>
      <c r="G44" s="16"/>
      <c r="H44" s="16"/>
      <c r="I44" s="16"/>
      <c r="J44" s="16"/>
      <c r="K44" s="16"/>
      <c r="L44" s="16"/>
      <c r="M44" s="16"/>
      <c r="N44" s="16"/>
      <c r="O44" s="16"/>
      <c r="P44" s="16"/>
    </row>
    <row r="45" spans="1:16" x14ac:dyDescent="0.2">
      <c r="A45" s="155" t="str">
        <f>'Kops n'!A31:D31</f>
        <v>Tāme sastādīta 202_. gada _.________</v>
      </c>
      <c r="B45" s="156"/>
      <c r="C45" s="156"/>
      <c r="D45" s="156"/>
      <c r="E45" s="16"/>
      <c r="F45" s="16"/>
      <c r="G45" s="16"/>
      <c r="H45" s="16"/>
      <c r="I45" s="16"/>
      <c r="J45" s="16"/>
      <c r="K45" s="16"/>
      <c r="L45" s="16"/>
      <c r="M45" s="16"/>
      <c r="N45" s="16"/>
      <c r="O45" s="16"/>
      <c r="P45" s="16"/>
    </row>
    <row r="46" spans="1:16" x14ac:dyDescent="0.2">
      <c r="A46" s="16"/>
      <c r="B46" s="16"/>
      <c r="C46" s="16"/>
      <c r="D46" s="16"/>
      <c r="E46" s="16"/>
      <c r="F46" s="16"/>
      <c r="G46" s="16"/>
      <c r="H46" s="16"/>
      <c r="I46" s="16"/>
      <c r="J46" s="16"/>
      <c r="K46" s="16"/>
      <c r="L46" s="16"/>
      <c r="M46" s="16"/>
      <c r="N46" s="16"/>
      <c r="O46" s="16"/>
      <c r="P46" s="16"/>
    </row>
    <row r="47" spans="1:16" x14ac:dyDescent="0.2">
      <c r="A47" s="1" t="s">
        <v>41</v>
      </c>
      <c r="B47" s="16"/>
      <c r="C47" s="210">
        <f>'Kops n'!C33:H33</f>
        <v>0</v>
      </c>
      <c r="D47" s="210"/>
      <c r="E47" s="210"/>
      <c r="F47" s="210"/>
      <c r="G47" s="210"/>
      <c r="H47" s="210"/>
      <c r="I47" s="16"/>
      <c r="J47" s="16"/>
      <c r="K47" s="16"/>
      <c r="L47" s="16"/>
      <c r="M47" s="16"/>
      <c r="N47" s="16"/>
      <c r="O47" s="16"/>
      <c r="P47" s="16"/>
    </row>
    <row r="48" spans="1:16" x14ac:dyDescent="0.2">
      <c r="A48" s="16"/>
      <c r="B48" s="16"/>
      <c r="C48" s="136" t="s">
        <v>15</v>
      </c>
      <c r="D48" s="136"/>
      <c r="E48" s="136"/>
      <c r="F48" s="136"/>
      <c r="G48" s="136"/>
      <c r="H48" s="136"/>
      <c r="I48" s="16"/>
      <c r="J48" s="16"/>
      <c r="K48" s="16"/>
      <c r="L48" s="16"/>
      <c r="M48" s="16"/>
      <c r="N48" s="16"/>
      <c r="O48" s="16"/>
      <c r="P48" s="16"/>
    </row>
    <row r="49" spans="1:16" x14ac:dyDescent="0.2">
      <c r="A49" s="16"/>
      <c r="B49" s="16"/>
      <c r="C49" s="16"/>
      <c r="D49" s="16"/>
      <c r="E49" s="16"/>
      <c r="F49" s="16"/>
      <c r="G49" s="16"/>
      <c r="H49" s="16"/>
      <c r="I49" s="16"/>
      <c r="J49" s="16"/>
      <c r="K49" s="16"/>
      <c r="L49" s="16"/>
      <c r="M49" s="16"/>
      <c r="N49" s="16"/>
      <c r="O49" s="16"/>
      <c r="P49" s="16"/>
    </row>
    <row r="50" spans="1:16" x14ac:dyDescent="0.2">
      <c r="A50" s="78" t="s">
        <v>16</v>
      </c>
      <c r="B50" s="42"/>
      <c r="C50" s="83">
        <f>'Kops n'!C36</f>
        <v>0</v>
      </c>
      <c r="D50" s="42"/>
      <c r="E50" s="16"/>
      <c r="F50" s="16"/>
      <c r="G50" s="16"/>
      <c r="H50" s="16"/>
      <c r="I50" s="16"/>
      <c r="J50" s="16"/>
      <c r="K50" s="16"/>
      <c r="L50" s="16"/>
      <c r="M50" s="16"/>
      <c r="N50" s="16"/>
      <c r="O50" s="16"/>
      <c r="P50" s="16"/>
    </row>
    <row r="51" spans="1:16" x14ac:dyDescent="0.2">
      <c r="A51" s="16"/>
      <c r="B51" s="16"/>
      <c r="C51" s="16"/>
      <c r="D51" s="16"/>
      <c r="E51" s="16"/>
      <c r="F51" s="16"/>
      <c r="G51" s="16"/>
      <c r="H51" s="16"/>
      <c r="I51" s="16"/>
      <c r="J51" s="16"/>
      <c r="K51" s="16"/>
      <c r="L51" s="16"/>
      <c r="M51" s="16"/>
      <c r="N51" s="16"/>
      <c r="O51" s="16"/>
      <c r="P51" s="16"/>
    </row>
  </sheetData>
  <mergeCells count="23">
    <mergeCell ref="C2:I2"/>
    <mergeCell ref="C3:I3"/>
    <mergeCell ref="C4:I4"/>
    <mergeCell ref="D5:L5"/>
    <mergeCell ref="D6:L6"/>
    <mergeCell ref="D8:L8"/>
    <mergeCell ref="A9:F9"/>
    <mergeCell ref="J9:M9"/>
    <mergeCell ref="N9:O9"/>
    <mergeCell ref="D7:L7"/>
    <mergeCell ref="C48:H48"/>
    <mergeCell ref="L12:P12"/>
    <mergeCell ref="A39:K39"/>
    <mergeCell ref="C42:H42"/>
    <mergeCell ref="C43:H43"/>
    <mergeCell ref="A45:D45"/>
    <mergeCell ref="C47:H47"/>
    <mergeCell ref="A12:A13"/>
    <mergeCell ref="B12:B13"/>
    <mergeCell ref="C12:C13"/>
    <mergeCell ref="D12:D13"/>
    <mergeCell ref="E12:E13"/>
    <mergeCell ref="F12:K12"/>
  </mergeCells>
  <conditionalFormatting sqref="A39:K39">
    <cfRule type="containsText" dxfId="28" priority="3" operator="containsText" text="Tiešās izmaksas kopā, t. sk. darba devēja sociālais nodoklis __.__% ">
      <formula>NOT(ISERROR(SEARCH("Tiešās izmaksas kopā, t. sk. darba devēja sociālais nodoklis __.__% ",A39)))</formula>
    </cfRule>
  </conditionalFormatting>
  <conditionalFormatting sqref="A14:P38">
    <cfRule type="cellIs" dxfId="27" priority="1" operator="equal">
      <formula>0</formula>
    </cfRule>
  </conditionalFormatting>
  <conditionalFormatting sqref="C2:I2 D5:L8 N9:O9 L39:P39 C42:H42 C47:H47 C50">
    <cfRule type="cellIs" dxfId="26"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5CE3-C67B-4CC0-9B27-628B28EAE2C6}">
  <sheetPr codeName="Sheet16">
    <tabColor rgb="FF92D050"/>
  </sheetPr>
  <dimension ref="A1:Q38"/>
  <sheetViews>
    <sheetView topLeftCell="A2" workbookViewId="0">
      <selection activeCell="I14" sqref="I14:J2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x14ac:dyDescent="0.2">
      <c r="A1" s="22"/>
      <c r="B1" s="22"/>
      <c r="C1" s="27" t="s">
        <v>44</v>
      </c>
      <c r="D1" s="80">
        <v>4</v>
      </c>
      <c r="E1" s="22"/>
      <c r="F1" s="22"/>
      <c r="G1" s="22"/>
      <c r="H1" s="22"/>
      <c r="I1" s="22"/>
      <c r="J1" s="22"/>
      <c r="N1" s="26"/>
      <c r="O1" s="27"/>
      <c r="P1" s="28"/>
    </row>
    <row r="2" spans="1:17" x14ac:dyDescent="0.2">
      <c r="A2" s="29"/>
      <c r="B2" s="29"/>
      <c r="C2" s="222" t="s">
        <v>433</v>
      </c>
      <c r="D2" s="222"/>
      <c r="E2" s="222"/>
      <c r="F2" s="222"/>
      <c r="G2" s="222"/>
      <c r="H2" s="222"/>
      <c r="I2" s="222"/>
      <c r="J2" s="29"/>
    </row>
    <row r="3" spans="1:17" x14ac:dyDescent="0.2">
      <c r="A3" s="30"/>
      <c r="B3" s="30"/>
      <c r="C3" s="185" t="s">
        <v>21</v>
      </c>
      <c r="D3" s="185"/>
      <c r="E3" s="185"/>
      <c r="F3" s="185"/>
      <c r="G3" s="185"/>
      <c r="H3" s="185"/>
      <c r="I3" s="185"/>
      <c r="J3" s="30"/>
    </row>
    <row r="4" spans="1:17" x14ac:dyDescent="0.2">
      <c r="A4" s="30"/>
      <c r="B4" s="30"/>
      <c r="C4" s="223" t="s">
        <v>63</v>
      </c>
      <c r="D4" s="223"/>
      <c r="E4" s="223"/>
      <c r="F4" s="223"/>
      <c r="G4" s="223"/>
      <c r="H4" s="223"/>
      <c r="I4" s="223"/>
      <c r="J4" s="30"/>
    </row>
    <row r="5" spans="1:17"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7"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7"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7" x14ac:dyDescent="0.2">
      <c r="A8" s="22"/>
      <c r="B8" s="22"/>
      <c r="C8" s="4" t="s">
        <v>24</v>
      </c>
      <c r="D8" s="218" t="str">
        <f>'Kops a+c+n'!D9</f>
        <v>Iepirkums Nr. AS OŪS 2023/13_E</v>
      </c>
      <c r="E8" s="218"/>
      <c r="F8" s="218"/>
      <c r="G8" s="218"/>
      <c r="H8" s="218"/>
      <c r="I8" s="218"/>
      <c r="J8" s="218"/>
      <c r="K8" s="218"/>
      <c r="L8" s="218"/>
      <c r="M8" s="16"/>
      <c r="N8" s="16"/>
      <c r="O8" s="16"/>
      <c r="P8" s="16"/>
    </row>
    <row r="9" spans="1:17" ht="11.25" customHeight="1" x14ac:dyDescent="0.2">
      <c r="A9" s="219" t="s">
        <v>434</v>
      </c>
      <c r="B9" s="219"/>
      <c r="C9" s="219"/>
      <c r="D9" s="219"/>
      <c r="E9" s="219"/>
      <c r="F9" s="219"/>
      <c r="G9" s="31"/>
      <c r="H9" s="31"/>
      <c r="I9" s="31"/>
      <c r="J9" s="220" t="s">
        <v>45</v>
      </c>
      <c r="K9" s="220"/>
      <c r="L9" s="220"/>
      <c r="M9" s="220"/>
      <c r="N9" s="221">
        <f>P26</f>
        <v>0</v>
      </c>
      <c r="O9" s="221"/>
      <c r="P9" s="31"/>
      <c r="Q9" s="87" t="str">
        <f>""</f>
        <v/>
      </c>
    </row>
    <row r="10" spans="1:17" ht="15" customHeight="1" x14ac:dyDescent="0.2">
      <c r="A10" s="32"/>
      <c r="B10" s="33"/>
      <c r="C10" s="4"/>
      <c r="D10" s="22"/>
      <c r="E10" s="22"/>
      <c r="F10" s="22"/>
      <c r="G10" s="22"/>
      <c r="H10" s="22"/>
      <c r="I10" s="22"/>
      <c r="J10" s="22"/>
      <c r="K10" s="22"/>
      <c r="L10" s="84"/>
      <c r="M10" s="84"/>
      <c r="N10" s="84"/>
      <c r="O10" s="84"/>
      <c r="P10" s="27" t="str">
        <f>'Kopt a+c+n'!A36</f>
        <v>Tāme sastādīta 202_. gada _.________</v>
      </c>
      <c r="Q10" s="87" t="s">
        <v>46</v>
      </c>
    </row>
    <row r="11" spans="1:17" ht="12" thickBot="1" x14ac:dyDescent="0.25">
      <c r="A11" s="32"/>
      <c r="B11" s="33"/>
      <c r="C11" s="4"/>
      <c r="D11" s="22"/>
      <c r="E11" s="22"/>
      <c r="F11" s="22"/>
      <c r="G11" s="22"/>
      <c r="H11" s="22"/>
      <c r="I11" s="22"/>
      <c r="J11" s="22"/>
      <c r="K11" s="22"/>
      <c r="L11" s="34"/>
      <c r="M11" s="34"/>
      <c r="N11" s="35"/>
      <c r="O11" s="26"/>
      <c r="P11" s="22"/>
      <c r="Q11" s="87" t="s">
        <v>47</v>
      </c>
    </row>
    <row r="12" spans="1:17" ht="12" thickBot="1" x14ac:dyDescent="0.25">
      <c r="A12" s="191" t="s">
        <v>27</v>
      </c>
      <c r="B12" s="211" t="s">
        <v>48</v>
      </c>
      <c r="C12" s="205" t="s">
        <v>49</v>
      </c>
      <c r="D12" s="214" t="s">
        <v>50</v>
      </c>
      <c r="E12" s="216" t="s">
        <v>51</v>
      </c>
      <c r="F12" s="204" t="s">
        <v>52</v>
      </c>
      <c r="G12" s="205"/>
      <c r="H12" s="205"/>
      <c r="I12" s="205"/>
      <c r="J12" s="205"/>
      <c r="K12" s="206"/>
      <c r="L12" s="204" t="s">
        <v>53</v>
      </c>
      <c r="M12" s="205"/>
      <c r="N12" s="205"/>
      <c r="O12" s="205"/>
      <c r="P12" s="206"/>
      <c r="Q12" s="87" t="s">
        <v>54</v>
      </c>
    </row>
    <row r="13" spans="1:17" ht="126.75" customHeight="1" thickBot="1" x14ac:dyDescent="0.25">
      <c r="A13" s="192"/>
      <c r="B13" s="212"/>
      <c r="C13" s="213"/>
      <c r="D13" s="215"/>
      <c r="E13" s="217"/>
      <c r="F13" s="53" t="s">
        <v>55</v>
      </c>
      <c r="G13" s="56" t="s">
        <v>56</v>
      </c>
      <c r="H13" s="56" t="s">
        <v>57</v>
      </c>
      <c r="I13" s="56" t="s">
        <v>58</v>
      </c>
      <c r="J13" s="56" t="s">
        <v>59</v>
      </c>
      <c r="K13" s="58" t="s">
        <v>60</v>
      </c>
      <c r="L13" s="53" t="s">
        <v>55</v>
      </c>
      <c r="M13" s="56" t="s">
        <v>57</v>
      </c>
      <c r="N13" s="56" t="s">
        <v>58</v>
      </c>
      <c r="O13" s="56" t="s">
        <v>59</v>
      </c>
      <c r="P13" s="59" t="s">
        <v>60</v>
      </c>
      <c r="Q13" s="60" t="s">
        <v>61</v>
      </c>
    </row>
    <row r="14" spans="1:17" ht="22.5" x14ac:dyDescent="0.2">
      <c r="A14" s="50">
        <v>1</v>
      </c>
      <c r="B14" s="23"/>
      <c r="C14" s="70" t="s">
        <v>435</v>
      </c>
      <c r="D14" s="23" t="s">
        <v>327</v>
      </c>
      <c r="E14" s="45">
        <v>1020.8</v>
      </c>
      <c r="F14" s="71"/>
      <c r="G14" s="107"/>
      <c r="H14" s="107">
        <f>F14*G14</f>
        <v>0</v>
      </c>
      <c r="I14" s="107"/>
      <c r="J14" s="107"/>
      <c r="K14" s="111">
        <f>SUM(H14:J14)</f>
        <v>0</v>
      </c>
      <c r="L14" s="71">
        <f>E14*F14</f>
        <v>0</v>
      </c>
      <c r="M14" s="107">
        <f>H14*E14</f>
        <v>0</v>
      </c>
      <c r="N14" s="107">
        <f>I14*E14</f>
        <v>0</v>
      </c>
      <c r="O14" s="107">
        <f>J14*E14</f>
        <v>0</v>
      </c>
      <c r="P14" s="108">
        <f>SUM(M14:O14)</f>
        <v>0</v>
      </c>
      <c r="Q14" s="57" t="s">
        <v>46</v>
      </c>
    </row>
    <row r="15" spans="1:17" ht="22.5" x14ac:dyDescent="0.2">
      <c r="A15" s="36">
        <v>2</v>
      </c>
      <c r="B15" s="72"/>
      <c r="C15" s="40" t="s">
        <v>436</v>
      </c>
      <c r="D15" s="24" t="s">
        <v>430</v>
      </c>
      <c r="E15" s="46">
        <v>1</v>
      </c>
      <c r="F15" s="41"/>
      <c r="G15" s="109"/>
      <c r="H15" s="109">
        <f>F15*G15</f>
        <v>0</v>
      </c>
      <c r="I15" s="109"/>
      <c r="J15" s="109"/>
      <c r="K15" s="112">
        <f t="shared" ref="K15:K25" si="0">SUM(H15:J15)</f>
        <v>0</v>
      </c>
      <c r="L15" s="41">
        <f t="shared" ref="L15:L25" si="1">E15*F15</f>
        <v>0</v>
      </c>
      <c r="M15" s="109">
        <f t="shared" ref="M15:M25" si="2">H15*E15</f>
        <v>0</v>
      </c>
      <c r="N15" s="109">
        <f t="shared" ref="N15:N25" si="3">I15*E15</f>
        <v>0</v>
      </c>
      <c r="O15" s="109">
        <f t="shared" ref="O15:O25" si="4">J15*E15</f>
        <v>0</v>
      </c>
      <c r="P15" s="110">
        <f t="shared" ref="P15:P25" si="5">SUM(M15:O15)</f>
        <v>0</v>
      </c>
      <c r="Q15" s="61" t="s">
        <v>46</v>
      </c>
    </row>
    <row r="16" spans="1:17" x14ac:dyDescent="0.2">
      <c r="A16" s="36">
        <v>3</v>
      </c>
      <c r="B16" s="72"/>
      <c r="C16" s="40" t="s">
        <v>437</v>
      </c>
      <c r="D16" s="24" t="s">
        <v>430</v>
      </c>
      <c r="E16" s="46">
        <v>1</v>
      </c>
      <c r="F16" s="41"/>
      <c r="G16" s="109"/>
      <c r="H16" s="109">
        <f t="shared" ref="H16:H25" si="6">F16*G16</f>
        <v>0</v>
      </c>
      <c r="I16" s="109"/>
      <c r="J16" s="109"/>
      <c r="K16" s="112">
        <f t="shared" si="0"/>
        <v>0</v>
      </c>
      <c r="L16" s="41">
        <f t="shared" si="1"/>
        <v>0</v>
      </c>
      <c r="M16" s="109">
        <f t="shared" si="2"/>
        <v>0</v>
      </c>
      <c r="N16" s="109">
        <f t="shared" si="3"/>
        <v>0</v>
      </c>
      <c r="O16" s="109">
        <f t="shared" si="4"/>
        <v>0</v>
      </c>
      <c r="P16" s="110">
        <f t="shared" si="5"/>
        <v>0</v>
      </c>
      <c r="Q16" s="61" t="s">
        <v>46</v>
      </c>
    </row>
    <row r="17" spans="1:17" x14ac:dyDescent="0.2">
      <c r="A17" s="36">
        <v>4</v>
      </c>
      <c r="B17" s="72"/>
      <c r="C17" s="40" t="s">
        <v>438</v>
      </c>
      <c r="D17" s="24" t="s">
        <v>328</v>
      </c>
      <c r="E17" s="46">
        <v>2</v>
      </c>
      <c r="F17" s="41"/>
      <c r="G17" s="109"/>
      <c r="H17" s="109">
        <f t="shared" si="6"/>
        <v>0</v>
      </c>
      <c r="I17" s="109"/>
      <c r="J17" s="109"/>
      <c r="K17" s="112">
        <f t="shared" si="0"/>
        <v>0</v>
      </c>
      <c r="L17" s="41">
        <f t="shared" si="1"/>
        <v>0</v>
      </c>
      <c r="M17" s="109">
        <f t="shared" si="2"/>
        <v>0</v>
      </c>
      <c r="N17" s="109">
        <f t="shared" si="3"/>
        <v>0</v>
      </c>
      <c r="O17" s="109">
        <f t="shared" si="4"/>
        <v>0</v>
      </c>
      <c r="P17" s="110">
        <f t="shared" si="5"/>
        <v>0</v>
      </c>
      <c r="Q17" s="61" t="s">
        <v>46</v>
      </c>
    </row>
    <row r="18" spans="1:17" x14ac:dyDescent="0.2">
      <c r="A18" s="36">
        <v>5</v>
      </c>
      <c r="B18" s="72"/>
      <c r="C18" s="40" t="s">
        <v>439</v>
      </c>
      <c r="D18" s="24" t="s">
        <v>329</v>
      </c>
      <c r="E18" s="46">
        <v>136</v>
      </c>
      <c r="F18" s="41"/>
      <c r="G18" s="109"/>
      <c r="H18" s="109">
        <f t="shared" si="6"/>
        <v>0</v>
      </c>
      <c r="I18" s="109"/>
      <c r="J18" s="109"/>
      <c r="K18" s="112">
        <f t="shared" si="0"/>
        <v>0</v>
      </c>
      <c r="L18" s="41">
        <f t="shared" si="1"/>
        <v>0</v>
      </c>
      <c r="M18" s="109">
        <f t="shared" si="2"/>
        <v>0</v>
      </c>
      <c r="N18" s="109">
        <f t="shared" si="3"/>
        <v>0</v>
      </c>
      <c r="O18" s="109">
        <f t="shared" si="4"/>
        <v>0</v>
      </c>
      <c r="P18" s="110">
        <f t="shared" si="5"/>
        <v>0</v>
      </c>
      <c r="Q18" s="61" t="s">
        <v>46</v>
      </c>
    </row>
    <row r="19" spans="1:17" x14ac:dyDescent="0.2">
      <c r="A19" s="36">
        <v>6</v>
      </c>
      <c r="B19" s="72"/>
      <c r="C19" s="40" t="s">
        <v>440</v>
      </c>
      <c r="D19" s="24" t="s">
        <v>430</v>
      </c>
      <c r="E19" s="46">
        <v>1</v>
      </c>
      <c r="F19" s="41"/>
      <c r="G19" s="109"/>
      <c r="H19" s="109">
        <f t="shared" si="6"/>
        <v>0</v>
      </c>
      <c r="I19" s="109"/>
      <c r="J19" s="109"/>
      <c r="K19" s="112">
        <f t="shared" si="0"/>
        <v>0</v>
      </c>
      <c r="L19" s="41">
        <f t="shared" si="1"/>
        <v>0</v>
      </c>
      <c r="M19" s="109">
        <f t="shared" si="2"/>
        <v>0</v>
      </c>
      <c r="N19" s="109">
        <f t="shared" si="3"/>
        <v>0</v>
      </c>
      <c r="O19" s="109">
        <f t="shared" si="4"/>
        <v>0</v>
      </c>
      <c r="P19" s="110">
        <f t="shared" si="5"/>
        <v>0</v>
      </c>
      <c r="Q19" s="61" t="s">
        <v>46</v>
      </c>
    </row>
    <row r="20" spans="1:17" x14ac:dyDescent="0.2">
      <c r="A20" s="36">
        <v>7</v>
      </c>
      <c r="B20" s="72"/>
      <c r="C20" s="40" t="s">
        <v>441</v>
      </c>
      <c r="D20" s="24" t="s">
        <v>430</v>
      </c>
      <c r="E20" s="46">
        <v>1</v>
      </c>
      <c r="F20" s="41"/>
      <c r="G20" s="109"/>
      <c r="H20" s="109">
        <f t="shared" si="6"/>
        <v>0</v>
      </c>
      <c r="I20" s="109"/>
      <c r="J20" s="109"/>
      <c r="K20" s="112">
        <f t="shared" si="0"/>
        <v>0</v>
      </c>
      <c r="L20" s="41">
        <f t="shared" si="1"/>
        <v>0</v>
      </c>
      <c r="M20" s="109">
        <f t="shared" si="2"/>
        <v>0</v>
      </c>
      <c r="N20" s="109">
        <f t="shared" si="3"/>
        <v>0</v>
      </c>
      <c r="O20" s="109">
        <f t="shared" si="4"/>
        <v>0</v>
      </c>
      <c r="P20" s="110">
        <f t="shared" si="5"/>
        <v>0</v>
      </c>
      <c r="Q20" s="61" t="s">
        <v>46</v>
      </c>
    </row>
    <row r="21" spans="1:17" x14ac:dyDescent="0.2">
      <c r="A21" s="36">
        <v>8</v>
      </c>
      <c r="B21" s="72"/>
      <c r="C21" s="40" t="s">
        <v>442</v>
      </c>
      <c r="D21" s="24" t="s">
        <v>328</v>
      </c>
      <c r="E21" s="46">
        <v>2</v>
      </c>
      <c r="F21" s="41"/>
      <c r="G21" s="109"/>
      <c r="H21" s="109">
        <f t="shared" si="6"/>
        <v>0</v>
      </c>
      <c r="I21" s="109"/>
      <c r="J21" s="109"/>
      <c r="K21" s="112">
        <f t="shared" si="0"/>
        <v>0</v>
      </c>
      <c r="L21" s="41">
        <f t="shared" si="1"/>
        <v>0</v>
      </c>
      <c r="M21" s="109">
        <f t="shared" si="2"/>
        <v>0</v>
      </c>
      <c r="N21" s="109">
        <f t="shared" si="3"/>
        <v>0</v>
      </c>
      <c r="O21" s="109">
        <f t="shared" si="4"/>
        <v>0</v>
      </c>
      <c r="P21" s="110">
        <f t="shared" si="5"/>
        <v>0</v>
      </c>
      <c r="Q21" s="61" t="s">
        <v>46</v>
      </c>
    </row>
    <row r="22" spans="1:17" x14ac:dyDescent="0.2">
      <c r="A22" s="36">
        <v>9</v>
      </c>
      <c r="B22" s="72"/>
      <c r="C22" s="40" t="s">
        <v>443</v>
      </c>
      <c r="D22" s="24" t="s">
        <v>327</v>
      </c>
      <c r="E22" s="46">
        <v>40</v>
      </c>
      <c r="F22" s="41"/>
      <c r="G22" s="109"/>
      <c r="H22" s="109">
        <f t="shared" si="6"/>
        <v>0</v>
      </c>
      <c r="I22" s="109"/>
      <c r="J22" s="109"/>
      <c r="K22" s="112">
        <f t="shared" si="0"/>
        <v>0</v>
      </c>
      <c r="L22" s="41">
        <f t="shared" si="1"/>
        <v>0</v>
      </c>
      <c r="M22" s="109">
        <f t="shared" si="2"/>
        <v>0</v>
      </c>
      <c r="N22" s="109">
        <f t="shared" si="3"/>
        <v>0</v>
      </c>
      <c r="O22" s="109">
        <f t="shared" si="4"/>
        <v>0</v>
      </c>
      <c r="P22" s="110">
        <f t="shared" si="5"/>
        <v>0</v>
      </c>
      <c r="Q22" s="61" t="s">
        <v>46</v>
      </c>
    </row>
    <row r="23" spans="1:17" x14ac:dyDescent="0.2">
      <c r="A23" s="36">
        <v>10</v>
      </c>
      <c r="B23" s="72"/>
      <c r="C23" s="40" t="s">
        <v>444</v>
      </c>
      <c r="D23" s="24" t="s">
        <v>328</v>
      </c>
      <c r="E23" s="46">
        <v>1</v>
      </c>
      <c r="F23" s="41"/>
      <c r="G23" s="109"/>
      <c r="H23" s="109">
        <f t="shared" si="6"/>
        <v>0</v>
      </c>
      <c r="I23" s="109"/>
      <c r="J23" s="109"/>
      <c r="K23" s="112">
        <f t="shared" si="0"/>
        <v>0</v>
      </c>
      <c r="L23" s="41">
        <f t="shared" si="1"/>
        <v>0</v>
      </c>
      <c r="M23" s="109">
        <f t="shared" si="2"/>
        <v>0</v>
      </c>
      <c r="N23" s="109">
        <f t="shared" si="3"/>
        <v>0</v>
      </c>
      <c r="O23" s="109">
        <f t="shared" si="4"/>
        <v>0</v>
      </c>
      <c r="P23" s="110">
        <f t="shared" si="5"/>
        <v>0</v>
      </c>
      <c r="Q23" s="61" t="s">
        <v>46</v>
      </c>
    </row>
    <row r="24" spans="1:17" x14ac:dyDescent="0.2">
      <c r="A24" s="36">
        <v>11</v>
      </c>
      <c r="B24" s="72"/>
      <c r="C24" s="40" t="s">
        <v>445</v>
      </c>
      <c r="D24" s="24" t="s">
        <v>328</v>
      </c>
      <c r="E24" s="46">
        <v>4</v>
      </c>
      <c r="F24" s="41"/>
      <c r="G24" s="109"/>
      <c r="H24" s="109">
        <f t="shared" si="6"/>
        <v>0</v>
      </c>
      <c r="I24" s="109"/>
      <c r="J24" s="109"/>
      <c r="K24" s="112">
        <f t="shared" si="0"/>
        <v>0</v>
      </c>
      <c r="L24" s="41">
        <f t="shared" si="1"/>
        <v>0</v>
      </c>
      <c r="M24" s="109">
        <f t="shared" si="2"/>
        <v>0</v>
      </c>
      <c r="N24" s="109">
        <f t="shared" si="3"/>
        <v>0</v>
      </c>
      <c r="O24" s="109">
        <f t="shared" si="4"/>
        <v>0</v>
      </c>
      <c r="P24" s="110">
        <f t="shared" si="5"/>
        <v>0</v>
      </c>
      <c r="Q24" s="61" t="s">
        <v>46</v>
      </c>
    </row>
    <row r="25" spans="1:17" ht="33.75" x14ac:dyDescent="0.2">
      <c r="A25" s="36">
        <v>12</v>
      </c>
      <c r="B25" s="72"/>
      <c r="C25" s="40" t="s">
        <v>446</v>
      </c>
      <c r="D25" s="24" t="s">
        <v>430</v>
      </c>
      <c r="E25" s="46">
        <v>1</v>
      </c>
      <c r="F25" s="41"/>
      <c r="G25" s="109"/>
      <c r="H25" s="109">
        <f t="shared" si="6"/>
        <v>0</v>
      </c>
      <c r="I25" s="109"/>
      <c r="J25" s="109"/>
      <c r="K25" s="112">
        <f t="shared" si="0"/>
        <v>0</v>
      </c>
      <c r="L25" s="41">
        <f t="shared" si="1"/>
        <v>0</v>
      </c>
      <c r="M25" s="109">
        <f t="shared" si="2"/>
        <v>0</v>
      </c>
      <c r="N25" s="109">
        <f t="shared" si="3"/>
        <v>0</v>
      </c>
      <c r="O25" s="109">
        <f t="shared" si="4"/>
        <v>0</v>
      </c>
      <c r="P25" s="110">
        <f t="shared" si="5"/>
        <v>0</v>
      </c>
      <c r="Q25" s="61" t="s">
        <v>46</v>
      </c>
    </row>
    <row r="26" spans="1:17" ht="12" customHeight="1" thickBot="1" x14ac:dyDescent="0.25">
      <c r="A26" s="207" t="s">
        <v>62</v>
      </c>
      <c r="B26" s="208"/>
      <c r="C26" s="208"/>
      <c r="D26" s="208"/>
      <c r="E26" s="208"/>
      <c r="F26" s="208"/>
      <c r="G26" s="208"/>
      <c r="H26" s="208"/>
      <c r="I26" s="208"/>
      <c r="J26" s="208"/>
      <c r="K26" s="209"/>
      <c r="L26" s="126">
        <f>SUM(L14:L25)</f>
        <v>0</v>
      </c>
      <c r="M26" s="127">
        <f>SUM(M14:M25)</f>
        <v>0</v>
      </c>
      <c r="N26" s="127">
        <f>SUM(N14:N25)</f>
        <v>0</v>
      </c>
      <c r="O26" s="127">
        <f>SUM(O14:O25)</f>
        <v>0</v>
      </c>
      <c r="P26" s="128">
        <f>SUM(P14:P25)</f>
        <v>0</v>
      </c>
    </row>
    <row r="27" spans="1:17" x14ac:dyDescent="0.2">
      <c r="A27" s="16"/>
      <c r="B27" s="16"/>
      <c r="C27" s="16"/>
      <c r="D27" s="16"/>
      <c r="E27" s="16"/>
      <c r="F27" s="16"/>
      <c r="G27" s="16"/>
      <c r="H27" s="16"/>
      <c r="I27" s="16"/>
      <c r="J27" s="16"/>
      <c r="K27" s="16"/>
      <c r="L27" s="16"/>
      <c r="M27" s="16"/>
      <c r="N27" s="16"/>
      <c r="O27" s="16"/>
      <c r="P27" s="16"/>
    </row>
    <row r="28" spans="1:17" x14ac:dyDescent="0.2">
      <c r="A28" s="16"/>
      <c r="B28" s="16"/>
      <c r="C28" s="16"/>
      <c r="D28" s="16"/>
      <c r="E28" s="16"/>
      <c r="F28" s="16"/>
      <c r="G28" s="16"/>
      <c r="H28" s="16"/>
      <c r="I28" s="16"/>
      <c r="J28" s="16"/>
      <c r="K28" s="16"/>
      <c r="L28" s="16"/>
      <c r="M28" s="16"/>
      <c r="N28" s="16"/>
      <c r="O28" s="16"/>
      <c r="P28" s="16"/>
    </row>
    <row r="29" spans="1:17" x14ac:dyDescent="0.2">
      <c r="A29" s="1" t="s">
        <v>14</v>
      </c>
      <c r="B29" s="16"/>
      <c r="C29" s="210">
        <f>'Kops n'!C28:H28</f>
        <v>0</v>
      </c>
      <c r="D29" s="210"/>
      <c r="E29" s="210"/>
      <c r="F29" s="210"/>
      <c r="G29" s="210"/>
      <c r="H29" s="210"/>
      <c r="I29" s="16"/>
      <c r="J29" s="16"/>
      <c r="K29" s="16"/>
      <c r="L29" s="16"/>
      <c r="M29" s="16"/>
      <c r="N29" s="16"/>
      <c r="O29" s="16"/>
      <c r="P29" s="16"/>
    </row>
    <row r="30" spans="1:17" x14ac:dyDescent="0.2">
      <c r="A30" s="16"/>
      <c r="B30" s="16"/>
      <c r="C30" s="136" t="s">
        <v>15</v>
      </c>
      <c r="D30" s="136"/>
      <c r="E30" s="136"/>
      <c r="F30" s="136"/>
      <c r="G30" s="136"/>
      <c r="H30" s="136"/>
      <c r="I30" s="16"/>
      <c r="J30" s="16"/>
      <c r="K30" s="16"/>
      <c r="L30" s="16"/>
      <c r="M30" s="16"/>
      <c r="N30" s="16"/>
      <c r="O30" s="16"/>
      <c r="P30" s="16"/>
    </row>
    <row r="31" spans="1:17" x14ac:dyDescent="0.2">
      <c r="A31" s="16"/>
      <c r="B31" s="16"/>
      <c r="C31" s="16"/>
      <c r="D31" s="16"/>
      <c r="E31" s="16"/>
      <c r="F31" s="16"/>
      <c r="G31" s="16"/>
      <c r="H31" s="16"/>
      <c r="I31" s="16"/>
      <c r="J31" s="16"/>
      <c r="K31" s="16"/>
      <c r="L31" s="16"/>
      <c r="M31" s="16"/>
      <c r="N31" s="16"/>
      <c r="O31" s="16"/>
      <c r="P31" s="16"/>
    </row>
    <row r="32" spans="1:17" x14ac:dyDescent="0.2">
      <c r="A32" s="155" t="str">
        <f>'Kops n'!A31:D31</f>
        <v>Tāme sastādīta 202_. gada _.________</v>
      </c>
      <c r="B32" s="156"/>
      <c r="C32" s="156"/>
      <c r="D32" s="15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10">
        <f>'Kops n'!C33:H33</f>
        <v>0</v>
      </c>
      <c r="D34" s="210"/>
      <c r="E34" s="210"/>
      <c r="F34" s="210"/>
      <c r="G34" s="210"/>
      <c r="H34" s="210"/>
      <c r="I34" s="16"/>
      <c r="J34" s="16"/>
      <c r="K34" s="16"/>
      <c r="L34" s="16"/>
      <c r="M34" s="16"/>
      <c r="N34" s="16"/>
      <c r="O34" s="16"/>
      <c r="P34" s="16"/>
    </row>
    <row r="35" spans="1:16" x14ac:dyDescent="0.2">
      <c r="A35" s="16"/>
      <c r="B35" s="16"/>
      <c r="C35" s="136" t="s">
        <v>15</v>
      </c>
      <c r="D35" s="136"/>
      <c r="E35" s="136"/>
      <c r="F35" s="136"/>
      <c r="G35" s="136"/>
      <c r="H35" s="13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8" t="s">
        <v>16</v>
      </c>
      <c r="B37" s="42"/>
      <c r="C37" s="83">
        <f>'Kops n'!C36</f>
        <v>0</v>
      </c>
      <c r="D37" s="4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C4:I4"/>
    <mergeCell ref="D5:L5"/>
    <mergeCell ref="D6:L6"/>
    <mergeCell ref="D8:L8"/>
    <mergeCell ref="A9:F9"/>
    <mergeCell ref="J9:M9"/>
    <mergeCell ref="N9:O9"/>
    <mergeCell ref="D7:L7"/>
    <mergeCell ref="C35:H35"/>
    <mergeCell ref="L12:P12"/>
    <mergeCell ref="A26:K26"/>
    <mergeCell ref="C29:H29"/>
    <mergeCell ref="C30:H30"/>
    <mergeCell ref="A32:D32"/>
    <mergeCell ref="C34:H34"/>
    <mergeCell ref="A12:A13"/>
    <mergeCell ref="B12:B13"/>
    <mergeCell ref="C12:C13"/>
    <mergeCell ref="D12:D13"/>
    <mergeCell ref="E12:E13"/>
    <mergeCell ref="F12:K12"/>
  </mergeCells>
  <conditionalFormatting sqref="A9:F9">
    <cfRule type="containsText" dxfId="23" priority="1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5">
    <cfRule type="cellIs" dxfId="22" priority="9" operator="equal">
      <formula>0</formula>
    </cfRule>
  </conditionalFormatting>
  <conditionalFormatting sqref="A26:K26">
    <cfRule type="containsText" dxfId="21" priority="5" operator="containsText" text="Tiešās izmaksas kopā, t. sk. darba devēja sociālais nodoklis __.__% ">
      <formula>NOT(ISERROR(SEARCH("Tiešās izmaksas kopā, t. sk. darba devēja sociālais nodoklis __.__% ",A26)))</formula>
    </cfRule>
  </conditionalFormatting>
  <conditionalFormatting sqref="C29:H29">
    <cfRule type="cellIs" dxfId="20" priority="12" operator="equal">
      <formula>0</formula>
    </cfRule>
  </conditionalFormatting>
  <conditionalFormatting sqref="C34:H34">
    <cfRule type="cellIs" dxfId="19" priority="13" operator="equal">
      <formula>0</formula>
    </cfRule>
  </conditionalFormatting>
  <conditionalFormatting sqref="C2:I2">
    <cfRule type="cellIs" dxfId="18" priority="18" operator="equal">
      <formula>0</formula>
    </cfRule>
  </conditionalFormatting>
  <conditionalFormatting sqref="C4:I4">
    <cfRule type="cellIs" dxfId="17" priority="10" operator="equal">
      <formula>0</formula>
    </cfRule>
  </conditionalFormatting>
  <conditionalFormatting sqref="D1">
    <cfRule type="cellIs" dxfId="16" priority="7" operator="equal">
      <formula>0</formula>
    </cfRule>
  </conditionalFormatting>
  <conditionalFormatting sqref="D5:L8">
    <cfRule type="cellIs" dxfId="15" priority="8" operator="equal">
      <formula>0</formula>
    </cfRule>
  </conditionalFormatting>
  <conditionalFormatting sqref="H14:H25">
    <cfRule type="cellIs" dxfId="14" priority="3" operator="equal">
      <formula>0</formula>
    </cfRule>
  </conditionalFormatting>
  <conditionalFormatting sqref="I14:J25">
    <cfRule type="cellIs" dxfId="13" priority="21" operator="equal">
      <formula>0</formula>
    </cfRule>
  </conditionalFormatting>
  <conditionalFormatting sqref="K14:P25">
    <cfRule type="cellIs" dxfId="12" priority="2" operator="equal">
      <formula>0</formula>
    </cfRule>
  </conditionalFormatting>
  <conditionalFormatting sqref="L26:P26">
    <cfRule type="cellIs" dxfId="11" priority="11" operator="equal">
      <formula>0</formula>
    </cfRule>
  </conditionalFormatting>
  <conditionalFormatting sqref="N9:O9">
    <cfRule type="cellIs" dxfId="10" priority="20" operator="equal">
      <formula>0</formula>
    </cfRule>
  </conditionalFormatting>
  <conditionalFormatting sqref="Q14:Q25">
    <cfRule type="cellIs" dxfId="9" priority="1" operator="equal">
      <formula>0</formula>
    </cfRule>
  </conditionalFormatting>
  <dataValidations count="1">
    <dataValidation type="list" allowBlank="1" showInputMessage="1" showErrorMessage="1" sqref="Q14:Q25" xr:uid="{3E611BA7-B525-48AF-AB4E-28C0D59C3BC3}">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5" operator="containsText" id="{7AFE1358-F0C6-4B02-90B5-EC3498E5DD2A}">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14" operator="containsText" id="{35435533-1B4F-4789-B7B2-252E4C407158}">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857-FD48-43A0-80FF-65F492627F37}">
  <sheetPr codeName="Sheet17">
    <tabColor rgb="FF92D050"/>
  </sheetPr>
  <dimension ref="A1:P38"/>
  <sheetViews>
    <sheetView topLeftCell="A12" workbookViewId="0">
      <selection activeCell="A26" sqref="A2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'4a+c+n'!D1</f>
        <v>4</v>
      </c>
      <c r="E1" s="22"/>
      <c r="F1" s="22"/>
      <c r="G1" s="22"/>
      <c r="H1" s="22"/>
      <c r="I1" s="22"/>
      <c r="J1" s="22"/>
      <c r="N1" s="26"/>
      <c r="O1" s="27"/>
      <c r="P1" s="28"/>
    </row>
    <row r="2" spans="1:16" x14ac:dyDescent="0.2">
      <c r="A2" s="29"/>
      <c r="B2" s="29"/>
      <c r="C2" s="222" t="str">
        <f>'4a+c+n'!C2:I2</f>
        <v>BŪVLAUKUMA ORGANIZĀCIJA</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17</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'4a+c+n'!A9</f>
        <v>Tāme sastādīta  2023. gada tirgus cenās, pamatojoties uz DOP daļas rasējumiem</v>
      </c>
      <c r="B9" s="219"/>
      <c r="C9" s="219"/>
      <c r="D9" s="219"/>
      <c r="E9" s="219"/>
      <c r="F9" s="219"/>
      <c r="G9" s="31"/>
      <c r="H9" s="31"/>
      <c r="I9" s="31"/>
      <c r="J9" s="220" t="s">
        <v>45</v>
      </c>
      <c r="K9" s="220"/>
      <c r="L9" s="220"/>
      <c r="M9" s="220"/>
      <c r="N9" s="221">
        <f>P26</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0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53" t="s">
        <v>55</v>
      </c>
      <c r="M13" s="56" t="s">
        <v>57</v>
      </c>
      <c r="N13" s="56" t="s">
        <v>58</v>
      </c>
      <c r="O13" s="56" t="s">
        <v>59</v>
      </c>
      <c r="P13" s="88" t="s">
        <v>60</v>
      </c>
    </row>
    <row r="14" spans="1:16" ht="22.5" x14ac:dyDescent="0.2">
      <c r="A14" s="50">
        <f>IF(P14=0,0,IF(COUNTBLANK(P14)=1,0,COUNTA($P$14:P14)))</f>
        <v>0</v>
      </c>
      <c r="B14" s="23">
        <f>IF($C$4="Attiecināmās izmaksas",IF('4a+c+n'!$Q14="A",'4a+c+n'!B14,0),0)</f>
        <v>0</v>
      </c>
      <c r="C14" s="23" t="str">
        <f>IF($C$4="Attiecināmās izmaksas",IF('4a+c+n'!$Q14="A",'4a+c+n'!C14,0),0)</f>
        <v>Celtniecības sastatņu zona ar sastatņu izvietojumu uz grunts (Fasādes laukums)</v>
      </c>
      <c r="D14" s="23" t="str">
        <f>IF($C$4="Attiecināmās izmaksas",IF('4a+c+n'!$Q14="A",'4a+c+n'!D14,0),0)</f>
        <v>m2</v>
      </c>
      <c r="E14" s="45"/>
      <c r="F14" s="63"/>
      <c r="G14" s="113"/>
      <c r="H14" s="113">
        <f>IF($C$4="Attiecināmās izmaksas",IF('4a+c+n'!$Q14="A",'4a+c+n'!H14,0),0)</f>
        <v>0</v>
      </c>
      <c r="I14" s="113"/>
      <c r="J14" s="113"/>
      <c r="K14" s="114">
        <f>IF($C$4="Attiecināmās izmaksas",IF('4a+c+n'!$Q14="A",'4a+c+n'!K14,0),0)</f>
        <v>0</v>
      </c>
      <c r="L14" s="63">
        <f>IF($C$4="Attiecināmās izmaksas",IF('4a+c+n'!$Q14="A",'4a+c+n'!L14,0),0)</f>
        <v>0</v>
      </c>
      <c r="M14" s="113">
        <f>IF($C$4="Attiecināmās izmaksas",IF('4a+c+n'!$Q14="A",'4a+c+n'!M14,0),0)</f>
        <v>0</v>
      </c>
      <c r="N14" s="113">
        <f>IF($C$4="Attiecināmās izmaksas",IF('4a+c+n'!$Q14="A",'4a+c+n'!N14,0),0)</f>
        <v>0</v>
      </c>
      <c r="O14" s="113">
        <f>IF($C$4="Attiecināmās izmaksas",IF('4a+c+n'!$Q14="A",'4a+c+n'!O14,0),0)</f>
        <v>0</v>
      </c>
      <c r="P14" s="114">
        <f>IF($C$4="Attiecināmās izmaksas",IF('4a+c+n'!$Q14="A",'4a+c+n'!P14,0),0)</f>
        <v>0</v>
      </c>
    </row>
    <row r="15" spans="1:16" ht="22.5" x14ac:dyDescent="0.2">
      <c r="A15" s="51">
        <f>IF(P15=0,0,IF(COUNTBLANK(P15)=1,0,COUNTA($P$14:P15)))</f>
        <v>0</v>
      </c>
      <c r="B15" s="24">
        <f>IF($C$4="Attiecināmās izmaksas",IF('4a+c+n'!$Q15="A",'4a+c+n'!B15,0),0)</f>
        <v>0</v>
      </c>
      <c r="C15" s="24" t="str">
        <f>IF($C$4="Attiecināmās izmaksas",IF('4a+c+n'!$Q15="A",'4a+c+n'!C15,0),0)</f>
        <v>Konteinertipa vagons darbinieku, biroja, inventāra vajadzībām (1 gb.)</v>
      </c>
      <c r="D15" s="24" t="str">
        <f>IF($C$4="Attiecināmās izmaksas",IF('4a+c+n'!$Q15="A",'4a+c+n'!D15,0),0)</f>
        <v>obj.</v>
      </c>
      <c r="E15" s="46"/>
      <c r="F15" s="65"/>
      <c r="G15" s="115"/>
      <c r="H15" s="115">
        <f>IF($C$4="Attiecināmās izmaksas",IF('4a+c+n'!$Q15="A",'4a+c+n'!H15,0),0)</f>
        <v>0</v>
      </c>
      <c r="I15" s="115"/>
      <c r="J15" s="115"/>
      <c r="K15" s="116">
        <f>IF($C$4="Attiecināmās izmaksas",IF('4a+c+n'!$Q15="A",'4a+c+n'!K15,0),0)</f>
        <v>0</v>
      </c>
      <c r="L15" s="65">
        <f>IF($C$4="Attiecināmās izmaksas",IF('4a+c+n'!$Q15="A",'4a+c+n'!L15,0),0)</f>
        <v>0</v>
      </c>
      <c r="M15" s="115">
        <f>IF($C$4="Attiecināmās izmaksas",IF('4a+c+n'!$Q15="A",'4a+c+n'!M15,0),0)</f>
        <v>0</v>
      </c>
      <c r="N15" s="115">
        <f>IF($C$4="Attiecināmās izmaksas",IF('4a+c+n'!$Q15="A",'4a+c+n'!N15,0),0)</f>
        <v>0</v>
      </c>
      <c r="O15" s="115">
        <f>IF($C$4="Attiecināmās izmaksas",IF('4a+c+n'!$Q15="A",'4a+c+n'!O15,0),0)</f>
        <v>0</v>
      </c>
      <c r="P15" s="116">
        <f>IF($C$4="Attiecināmās izmaksas",IF('4a+c+n'!$Q15="A",'4a+c+n'!P15,0),0)</f>
        <v>0</v>
      </c>
    </row>
    <row r="16" spans="1:16" x14ac:dyDescent="0.2">
      <c r="A16" s="51">
        <f>IF(P16=0,0,IF(COUNTBLANK(P16)=1,0,COUNTA($P$14:P16)))</f>
        <v>0</v>
      </c>
      <c r="B16" s="24">
        <f>IF($C$4="Attiecināmās izmaksas",IF('4a+c+n'!$Q16="A",'4a+c+n'!B16,0),0)</f>
        <v>0</v>
      </c>
      <c r="C16" s="24" t="str">
        <f>IF($C$4="Attiecināmās izmaksas",IF('4a+c+n'!$Q16="A",'4a+c+n'!C16,0),0)</f>
        <v>Biotualete (1 gb.)</v>
      </c>
      <c r="D16" s="24" t="str">
        <f>IF($C$4="Attiecināmās izmaksas",IF('4a+c+n'!$Q16="A",'4a+c+n'!D16,0),0)</f>
        <v>obj.</v>
      </c>
      <c r="E16" s="46"/>
      <c r="F16" s="65"/>
      <c r="G16" s="115"/>
      <c r="H16" s="115">
        <f>IF($C$4="Attiecināmās izmaksas",IF('4a+c+n'!$Q16="A",'4a+c+n'!H16,0),0)</f>
        <v>0</v>
      </c>
      <c r="I16" s="115"/>
      <c r="J16" s="115"/>
      <c r="K16" s="116">
        <f>IF($C$4="Attiecināmās izmaksas",IF('4a+c+n'!$Q16="A",'4a+c+n'!K16,0),0)</f>
        <v>0</v>
      </c>
      <c r="L16" s="65">
        <f>IF($C$4="Attiecināmās izmaksas",IF('4a+c+n'!$Q16="A",'4a+c+n'!L16,0),0)</f>
        <v>0</v>
      </c>
      <c r="M16" s="115">
        <f>IF($C$4="Attiecināmās izmaksas",IF('4a+c+n'!$Q16="A",'4a+c+n'!M16,0),0)</f>
        <v>0</v>
      </c>
      <c r="N16" s="115">
        <f>IF($C$4="Attiecināmās izmaksas",IF('4a+c+n'!$Q16="A",'4a+c+n'!N16,0),0)</f>
        <v>0</v>
      </c>
      <c r="O16" s="115">
        <f>IF($C$4="Attiecināmās izmaksas",IF('4a+c+n'!$Q16="A",'4a+c+n'!O16,0),0)</f>
        <v>0</v>
      </c>
      <c r="P16" s="116">
        <f>IF($C$4="Attiecināmās izmaksas",IF('4a+c+n'!$Q16="A",'4a+c+n'!P16,0),0)</f>
        <v>0</v>
      </c>
    </row>
    <row r="17" spans="1:16" x14ac:dyDescent="0.2">
      <c r="A17" s="51">
        <f>IF(P17=0,0,IF(COUNTBLANK(P17)=1,0,COUNTA($P$14:P17)))</f>
        <v>0</v>
      </c>
      <c r="B17" s="24">
        <f>IF($C$4="Attiecināmās izmaksas",IF('4a+c+n'!$Q17="A",'4a+c+n'!B17,0),0)</f>
        <v>0</v>
      </c>
      <c r="C17" s="24" t="str">
        <f>IF($C$4="Attiecināmās izmaksas",IF('4a+c+n'!$Q17="A",'4a+c+n'!C17,0),0)</f>
        <v>Segtas ieejas, iebrauktuves ēkā</v>
      </c>
      <c r="D17" s="24" t="str">
        <f>IF($C$4="Attiecināmās izmaksas",IF('4a+c+n'!$Q17="A",'4a+c+n'!D17,0),0)</f>
        <v>gb.</v>
      </c>
      <c r="E17" s="46"/>
      <c r="F17" s="65"/>
      <c r="G17" s="115"/>
      <c r="H17" s="115">
        <f>IF($C$4="Attiecināmās izmaksas",IF('4a+c+n'!$Q17="A",'4a+c+n'!H17,0),0)</f>
        <v>0</v>
      </c>
      <c r="I17" s="115"/>
      <c r="J17" s="115"/>
      <c r="K17" s="116">
        <f>IF($C$4="Attiecināmās izmaksas",IF('4a+c+n'!$Q17="A",'4a+c+n'!K17,0),0)</f>
        <v>0</v>
      </c>
      <c r="L17" s="65">
        <f>IF($C$4="Attiecināmās izmaksas",IF('4a+c+n'!$Q17="A",'4a+c+n'!L17,0),0)</f>
        <v>0</v>
      </c>
      <c r="M17" s="115">
        <f>IF($C$4="Attiecināmās izmaksas",IF('4a+c+n'!$Q17="A",'4a+c+n'!M17,0),0)</f>
        <v>0</v>
      </c>
      <c r="N17" s="115">
        <f>IF($C$4="Attiecināmās izmaksas",IF('4a+c+n'!$Q17="A",'4a+c+n'!N17,0),0)</f>
        <v>0</v>
      </c>
      <c r="O17" s="115">
        <f>IF($C$4="Attiecināmās izmaksas",IF('4a+c+n'!$Q17="A",'4a+c+n'!O17,0),0)</f>
        <v>0</v>
      </c>
      <c r="P17" s="116">
        <f>IF($C$4="Attiecināmās izmaksas",IF('4a+c+n'!$Q17="A",'4a+c+n'!P17,0),0)</f>
        <v>0</v>
      </c>
    </row>
    <row r="18" spans="1:16" x14ac:dyDescent="0.2">
      <c r="A18" s="51">
        <f>IF(P18=0,0,IF(COUNTBLANK(P18)=1,0,COUNTA($P$14:P18)))</f>
        <v>0</v>
      </c>
      <c r="B18" s="24">
        <f>IF($C$4="Attiecināmās izmaksas",IF('4a+c+n'!$Q18="A",'4a+c+n'!B18,0),0)</f>
        <v>0</v>
      </c>
      <c r="C18" s="24" t="str">
        <f>IF($C$4="Attiecināmās izmaksas",IF('4a+c+n'!$Q18="A",'4a+c+n'!C18,0),0)</f>
        <v>Pagaidu nožogojums (saliekams metāla, max h=1,8m)</v>
      </c>
      <c r="D18" s="24" t="str">
        <f>IF($C$4="Attiecināmās izmaksas",IF('4a+c+n'!$Q18="A",'4a+c+n'!D18,0),0)</f>
        <v>m</v>
      </c>
      <c r="E18" s="46"/>
      <c r="F18" s="65"/>
      <c r="G18" s="115"/>
      <c r="H18" s="115">
        <f>IF($C$4="Attiecināmās izmaksas",IF('4a+c+n'!$Q18="A",'4a+c+n'!H18,0),0)</f>
        <v>0</v>
      </c>
      <c r="I18" s="115"/>
      <c r="J18" s="115"/>
      <c r="K18" s="116">
        <f>IF($C$4="Attiecināmās izmaksas",IF('4a+c+n'!$Q18="A",'4a+c+n'!K18,0),0)</f>
        <v>0</v>
      </c>
      <c r="L18" s="65">
        <f>IF($C$4="Attiecināmās izmaksas",IF('4a+c+n'!$Q18="A",'4a+c+n'!L18,0),0)</f>
        <v>0</v>
      </c>
      <c r="M18" s="115">
        <f>IF($C$4="Attiecināmās izmaksas",IF('4a+c+n'!$Q18="A",'4a+c+n'!M18,0),0)</f>
        <v>0</v>
      </c>
      <c r="N18" s="115">
        <f>IF($C$4="Attiecināmās izmaksas",IF('4a+c+n'!$Q18="A",'4a+c+n'!N18,0),0)</f>
        <v>0</v>
      </c>
      <c r="O18" s="115">
        <f>IF($C$4="Attiecināmās izmaksas",IF('4a+c+n'!$Q18="A",'4a+c+n'!O18,0),0)</f>
        <v>0</v>
      </c>
      <c r="P18" s="116">
        <f>IF($C$4="Attiecināmās izmaksas",IF('4a+c+n'!$Q18="A",'4a+c+n'!P18,0),0)</f>
        <v>0</v>
      </c>
    </row>
    <row r="19" spans="1:16" x14ac:dyDescent="0.2">
      <c r="A19" s="51">
        <f>IF(P19=0,0,IF(COUNTBLANK(P19)=1,0,COUNTA($P$14:P19)))</f>
        <v>0</v>
      </c>
      <c r="B19" s="24">
        <f>IF($C$4="Attiecināmās izmaksas",IF('4a+c+n'!$Q19="A",'4a+c+n'!B19,0),0)</f>
        <v>0</v>
      </c>
      <c r="C19" s="24" t="str">
        <f>IF($C$4="Attiecināmās izmaksas",IF('4a+c+n'!$Q19="A",'4a+c+n'!C19,0),0)</f>
        <v>Vārti nožogojumā autotransportam</v>
      </c>
      <c r="D19" s="24" t="str">
        <f>IF($C$4="Attiecināmās izmaksas",IF('4a+c+n'!$Q19="A",'4a+c+n'!D19,0),0)</f>
        <v>obj.</v>
      </c>
      <c r="E19" s="46"/>
      <c r="F19" s="65"/>
      <c r="G19" s="115"/>
      <c r="H19" s="115">
        <f>IF($C$4="Attiecināmās izmaksas",IF('4a+c+n'!$Q19="A",'4a+c+n'!H19,0),0)</f>
        <v>0</v>
      </c>
      <c r="I19" s="115"/>
      <c r="J19" s="115"/>
      <c r="K19" s="116">
        <f>IF($C$4="Attiecināmās izmaksas",IF('4a+c+n'!$Q19="A",'4a+c+n'!K19,0),0)</f>
        <v>0</v>
      </c>
      <c r="L19" s="65">
        <f>IF($C$4="Attiecināmās izmaksas",IF('4a+c+n'!$Q19="A",'4a+c+n'!L19,0),0)</f>
        <v>0</v>
      </c>
      <c r="M19" s="115">
        <f>IF($C$4="Attiecināmās izmaksas",IF('4a+c+n'!$Q19="A",'4a+c+n'!M19,0),0)</f>
        <v>0</v>
      </c>
      <c r="N19" s="115">
        <f>IF($C$4="Attiecināmās izmaksas",IF('4a+c+n'!$Q19="A",'4a+c+n'!N19,0),0)</f>
        <v>0</v>
      </c>
      <c r="O19" s="115">
        <f>IF($C$4="Attiecināmās izmaksas",IF('4a+c+n'!$Q19="A",'4a+c+n'!O19,0),0)</f>
        <v>0</v>
      </c>
      <c r="P19" s="116">
        <f>IF($C$4="Attiecināmās izmaksas",IF('4a+c+n'!$Q19="A",'4a+c+n'!P19,0),0)</f>
        <v>0</v>
      </c>
    </row>
    <row r="20" spans="1:16" x14ac:dyDescent="0.2">
      <c r="A20" s="51">
        <f>IF(P20=0,0,IF(COUNTBLANK(P20)=1,0,COUNTA($P$14:P20)))</f>
        <v>0</v>
      </c>
      <c r="B20" s="24">
        <f>IF($C$4="Attiecināmās izmaksas",IF('4a+c+n'!$Q20="A",'4a+c+n'!B20,0),0)</f>
        <v>0</v>
      </c>
      <c r="C20" s="24" t="str">
        <f>IF($C$4="Attiecināmās izmaksas",IF('4a+c+n'!$Q20="A",'4a+c+n'!C20,0),0)</f>
        <v>Būvtāfele</v>
      </c>
      <c r="D20" s="24" t="str">
        <f>IF($C$4="Attiecināmās izmaksas",IF('4a+c+n'!$Q20="A",'4a+c+n'!D20,0),0)</f>
        <v>obj.</v>
      </c>
      <c r="E20" s="46"/>
      <c r="F20" s="65"/>
      <c r="G20" s="115"/>
      <c r="H20" s="115">
        <f>IF($C$4="Attiecināmās izmaksas",IF('4a+c+n'!$Q20="A",'4a+c+n'!H20,0),0)</f>
        <v>0</v>
      </c>
      <c r="I20" s="115"/>
      <c r="J20" s="115"/>
      <c r="K20" s="116">
        <f>IF($C$4="Attiecināmās izmaksas",IF('4a+c+n'!$Q20="A",'4a+c+n'!K20,0),0)</f>
        <v>0</v>
      </c>
      <c r="L20" s="65">
        <f>IF($C$4="Attiecināmās izmaksas",IF('4a+c+n'!$Q20="A",'4a+c+n'!L20,0),0)</f>
        <v>0</v>
      </c>
      <c r="M20" s="115">
        <f>IF($C$4="Attiecināmās izmaksas",IF('4a+c+n'!$Q20="A",'4a+c+n'!M20,0),0)</f>
        <v>0</v>
      </c>
      <c r="N20" s="115">
        <f>IF($C$4="Attiecināmās izmaksas",IF('4a+c+n'!$Q20="A",'4a+c+n'!N20,0),0)</f>
        <v>0</v>
      </c>
      <c r="O20" s="115">
        <f>IF($C$4="Attiecināmās izmaksas",IF('4a+c+n'!$Q20="A",'4a+c+n'!O20,0),0)</f>
        <v>0</v>
      </c>
      <c r="P20" s="116">
        <f>IF($C$4="Attiecināmās izmaksas",IF('4a+c+n'!$Q20="A",'4a+c+n'!P20,0),0)</f>
        <v>0</v>
      </c>
    </row>
    <row r="21" spans="1:16" x14ac:dyDescent="0.2">
      <c r="A21" s="51">
        <f>IF(P21=0,0,IF(COUNTBLANK(P21)=1,0,COUNTA($P$14:P21)))</f>
        <v>0</v>
      </c>
      <c r="B21" s="24">
        <f>IF($C$4="Attiecināmās izmaksas",IF('4a+c+n'!$Q21="A",'4a+c+n'!B21,0),0)</f>
        <v>0</v>
      </c>
      <c r="C21" s="24" t="str">
        <f>IF($C$4="Attiecināmās izmaksas",IF('4a+c+n'!$Q21="A",'4a+c+n'!C21,0),0)</f>
        <v>Ugunsdzēsības stends</v>
      </c>
      <c r="D21" s="24" t="str">
        <f>IF($C$4="Attiecināmās izmaksas",IF('4a+c+n'!$Q21="A",'4a+c+n'!D21,0),0)</f>
        <v>gb.</v>
      </c>
      <c r="E21" s="46"/>
      <c r="F21" s="65"/>
      <c r="G21" s="115"/>
      <c r="H21" s="115">
        <f>IF($C$4="Attiecināmās izmaksas",IF('4a+c+n'!$Q21="A",'4a+c+n'!H21,0),0)</f>
        <v>0</v>
      </c>
      <c r="I21" s="115"/>
      <c r="J21" s="115"/>
      <c r="K21" s="116">
        <f>IF($C$4="Attiecināmās izmaksas",IF('4a+c+n'!$Q21="A",'4a+c+n'!K21,0),0)</f>
        <v>0</v>
      </c>
      <c r="L21" s="65">
        <f>IF($C$4="Attiecināmās izmaksas",IF('4a+c+n'!$Q21="A",'4a+c+n'!L21,0),0)</f>
        <v>0</v>
      </c>
      <c r="M21" s="115">
        <f>IF($C$4="Attiecināmās izmaksas",IF('4a+c+n'!$Q21="A",'4a+c+n'!M21,0),0)</f>
        <v>0</v>
      </c>
      <c r="N21" s="115">
        <f>IF($C$4="Attiecināmās izmaksas",IF('4a+c+n'!$Q21="A",'4a+c+n'!N21,0),0)</f>
        <v>0</v>
      </c>
      <c r="O21" s="115">
        <f>IF($C$4="Attiecināmās izmaksas",IF('4a+c+n'!$Q21="A",'4a+c+n'!O21,0),0)</f>
        <v>0</v>
      </c>
      <c r="P21" s="116">
        <f>IF($C$4="Attiecināmās izmaksas",IF('4a+c+n'!$Q21="A",'4a+c+n'!P21,0),0)</f>
        <v>0</v>
      </c>
    </row>
    <row r="22" spans="1:16" x14ac:dyDescent="0.2">
      <c r="A22" s="51">
        <f>IF(P22=0,0,IF(COUNTBLANK(P22)=1,0,COUNTA($P$14:P22)))</f>
        <v>0</v>
      </c>
      <c r="B22" s="24">
        <f>IF($C$4="Attiecināmās izmaksas",IF('4a+c+n'!$Q22="A",'4a+c+n'!B22,0),0)</f>
        <v>0</v>
      </c>
      <c r="C22" s="24" t="str">
        <f>IF($C$4="Attiecināmās izmaksas",IF('4a+c+n'!$Q22="A",'4a+c+n'!C22,0),0)</f>
        <v>Būvmateriālu nokraušanas vieta</v>
      </c>
      <c r="D22" s="24" t="str">
        <f>IF($C$4="Attiecināmās izmaksas",IF('4a+c+n'!$Q22="A",'4a+c+n'!D22,0),0)</f>
        <v>m2</v>
      </c>
      <c r="E22" s="46"/>
      <c r="F22" s="65"/>
      <c r="G22" s="115"/>
      <c r="H22" s="115">
        <f>IF($C$4="Attiecināmās izmaksas",IF('4a+c+n'!$Q22="A",'4a+c+n'!H22,0),0)</f>
        <v>0</v>
      </c>
      <c r="I22" s="115"/>
      <c r="J22" s="115"/>
      <c r="K22" s="116">
        <f>IF($C$4="Attiecināmās izmaksas",IF('4a+c+n'!$Q22="A",'4a+c+n'!K22,0),0)</f>
        <v>0</v>
      </c>
      <c r="L22" s="65">
        <f>IF($C$4="Attiecināmās izmaksas",IF('4a+c+n'!$Q22="A",'4a+c+n'!L22,0),0)</f>
        <v>0</v>
      </c>
      <c r="M22" s="115">
        <f>IF($C$4="Attiecināmās izmaksas",IF('4a+c+n'!$Q22="A",'4a+c+n'!M22,0),0)</f>
        <v>0</v>
      </c>
      <c r="N22" s="115">
        <f>IF($C$4="Attiecināmās izmaksas",IF('4a+c+n'!$Q22="A",'4a+c+n'!N22,0),0)</f>
        <v>0</v>
      </c>
      <c r="O22" s="115">
        <f>IF($C$4="Attiecināmās izmaksas",IF('4a+c+n'!$Q22="A",'4a+c+n'!O22,0),0)</f>
        <v>0</v>
      </c>
      <c r="P22" s="116">
        <f>IF($C$4="Attiecināmās izmaksas",IF('4a+c+n'!$Q22="A",'4a+c+n'!P22,0),0)</f>
        <v>0</v>
      </c>
    </row>
    <row r="23" spans="1:16" x14ac:dyDescent="0.2">
      <c r="A23" s="51">
        <f>IF(P23=0,0,IF(COUNTBLANK(P23)=1,0,COUNTA($P$14:P23)))</f>
        <v>0</v>
      </c>
      <c r="B23" s="24">
        <f>IF($C$4="Attiecināmās izmaksas",IF('4a+c+n'!$Q23="A",'4a+c+n'!B23,0),0)</f>
        <v>0</v>
      </c>
      <c r="C23" s="24" t="str">
        <f>IF($C$4="Attiecināmās izmaksas",IF('4a+c+n'!$Q23="A",'4a+c+n'!C23,0),0)</f>
        <v>Atkritumu, būvgružu konteiners 11 m3</v>
      </c>
      <c r="D23" s="24" t="str">
        <f>IF($C$4="Attiecināmās izmaksas",IF('4a+c+n'!$Q23="A",'4a+c+n'!D23,0),0)</f>
        <v>gb.</v>
      </c>
      <c r="E23" s="46"/>
      <c r="F23" s="65"/>
      <c r="G23" s="115"/>
      <c r="H23" s="115">
        <f>IF($C$4="Attiecināmās izmaksas",IF('4a+c+n'!$Q23="A",'4a+c+n'!H23,0),0)</f>
        <v>0</v>
      </c>
      <c r="I23" s="115"/>
      <c r="J23" s="115"/>
      <c r="K23" s="116">
        <f>IF($C$4="Attiecināmās izmaksas",IF('4a+c+n'!$Q23="A",'4a+c+n'!K23,0),0)</f>
        <v>0</v>
      </c>
      <c r="L23" s="65">
        <f>IF($C$4="Attiecināmās izmaksas",IF('4a+c+n'!$Q23="A",'4a+c+n'!L23,0),0)</f>
        <v>0</v>
      </c>
      <c r="M23" s="115">
        <f>IF($C$4="Attiecināmās izmaksas",IF('4a+c+n'!$Q23="A",'4a+c+n'!M23,0),0)</f>
        <v>0</v>
      </c>
      <c r="N23" s="115">
        <f>IF($C$4="Attiecināmās izmaksas",IF('4a+c+n'!$Q23="A",'4a+c+n'!N23,0),0)</f>
        <v>0</v>
      </c>
      <c r="O23" s="115">
        <f>IF($C$4="Attiecināmās izmaksas",IF('4a+c+n'!$Q23="A",'4a+c+n'!O23,0),0)</f>
        <v>0</v>
      </c>
      <c r="P23" s="116">
        <f>IF($C$4="Attiecināmās izmaksas",IF('4a+c+n'!$Q23="A",'4a+c+n'!P23,0),0)</f>
        <v>0</v>
      </c>
    </row>
    <row r="24" spans="1:16" x14ac:dyDescent="0.2">
      <c r="A24" s="51">
        <f>IF(P24=0,0,IF(COUNTBLANK(P24)=1,0,COUNTA($P$14:P24)))</f>
        <v>0</v>
      </c>
      <c r="B24" s="24">
        <f>IF($C$4="Attiecināmās izmaksas",IF('4a+c+n'!$Q24="A",'4a+c+n'!B24,0),0)</f>
        <v>0</v>
      </c>
      <c r="C24" s="24" t="str">
        <f>IF($C$4="Attiecināmās izmaksas",IF('4a+c+n'!$Q24="A",'4a+c+n'!C24,0),0)</f>
        <v>Pagaidu prožektori būvlaukuma izgaismošanai</v>
      </c>
      <c r="D24" s="24" t="str">
        <f>IF($C$4="Attiecināmās izmaksas",IF('4a+c+n'!$Q24="A",'4a+c+n'!D24,0),0)</f>
        <v>gb.</v>
      </c>
      <c r="E24" s="46"/>
      <c r="F24" s="65"/>
      <c r="G24" s="115"/>
      <c r="H24" s="115">
        <f>IF($C$4="Attiecināmās izmaksas",IF('4a+c+n'!$Q24="A",'4a+c+n'!H24,0),0)</f>
        <v>0</v>
      </c>
      <c r="I24" s="115"/>
      <c r="J24" s="115"/>
      <c r="K24" s="116">
        <f>IF($C$4="Attiecināmās izmaksas",IF('4a+c+n'!$Q24="A",'4a+c+n'!K24,0),0)</f>
        <v>0</v>
      </c>
      <c r="L24" s="65">
        <f>IF($C$4="Attiecināmās izmaksas",IF('4a+c+n'!$Q24="A",'4a+c+n'!L24,0),0)</f>
        <v>0</v>
      </c>
      <c r="M24" s="115">
        <f>IF($C$4="Attiecināmās izmaksas",IF('4a+c+n'!$Q24="A",'4a+c+n'!M24,0),0)</f>
        <v>0</v>
      </c>
      <c r="N24" s="115">
        <f>IF($C$4="Attiecināmās izmaksas",IF('4a+c+n'!$Q24="A",'4a+c+n'!N24,0),0)</f>
        <v>0</v>
      </c>
      <c r="O24" s="115">
        <f>IF($C$4="Attiecināmās izmaksas",IF('4a+c+n'!$Q24="A",'4a+c+n'!O24,0),0)</f>
        <v>0</v>
      </c>
      <c r="P24" s="116">
        <f>IF($C$4="Attiecināmās izmaksas",IF('4a+c+n'!$Q24="A",'4a+c+n'!P24,0),0)</f>
        <v>0</v>
      </c>
    </row>
    <row r="25" spans="1:16" ht="33.75" x14ac:dyDescent="0.2">
      <c r="A25" s="51">
        <f>IF(P25=0,0,IF(COUNTBLANK(P25)=1,0,COUNTA($P$14:P25)))</f>
        <v>0</v>
      </c>
      <c r="B25" s="24">
        <f>IF($C$4="Attiecināmās izmaksas",IF('4a+c+n'!$Q25="A",'4a+c+n'!B25,0),0)</f>
        <v>0</v>
      </c>
      <c r="C25" s="24" t="str">
        <f>IF($C$4="Attiecināmās izmaksas",IF('4a+c+n'!$Q25="A",'4a+c+n'!C25,0),0)</f>
        <v>Darba organizācijas un izpildes nodrošināšanas pārējie darbi un izmaksas (t.sk.būvlaukuma uzturēšanas izmaksas)</v>
      </c>
      <c r="D25" s="24" t="str">
        <f>IF($C$4="Attiecināmās izmaksas",IF('4a+c+n'!$Q25="A",'4a+c+n'!D25,0),0)</f>
        <v>obj.</v>
      </c>
      <c r="E25" s="46"/>
      <c r="F25" s="65"/>
      <c r="G25" s="115"/>
      <c r="H25" s="115">
        <f>IF($C$4="Attiecināmās izmaksas",IF('4a+c+n'!$Q25="A",'4a+c+n'!H25,0),0)</f>
        <v>0</v>
      </c>
      <c r="I25" s="115"/>
      <c r="J25" s="115"/>
      <c r="K25" s="116">
        <f>IF($C$4="Attiecināmās izmaksas",IF('4a+c+n'!$Q25="A",'4a+c+n'!K25,0),0)</f>
        <v>0</v>
      </c>
      <c r="L25" s="65">
        <f>IF($C$4="Attiecināmās izmaksas",IF('4a+c+n'!$Q25="A",'4a+c+n'!L25,0),0)</f>
        <v>0</v>
      </c>
      <c r="M25" s="115">
        <f>IF($C$4="Attiecināmās izmaksas",IF('4a+c+n'!$Q25="A",'4a+c+n'!M25,0),0)</f>
        <v>0</v>
      </c>
      <c r="N25" s="115">
        <f>IF($C$4="Attiecināmās izmaksas",IF('4a+c+n'!$Q25="A",'4a+c+n'!N25,0),0)</f>
        <v>0</v>
      </c>
      <c r="O25" s="115">
        <f>IF($C$4="Attiecināmās izmaksas",IF('4a+c+n'!$Q25="A",'4a+c+n'!O25,0),0)</f>
        <v>0</v>
      </c>
      <c r="P25" s="116">
        <f>IF($C$4="Attiecināmās izmaksas",IF('4a+c+n'!$Q25="A",'4a+c+n'!P25,0),0)</f>
        <v>0</v>
      </c>
    </row>
    <row r="26" spans="1:16" ht="12" customHeight="1" thickBot="1" x14ac:dyDescent="0.25">
      <c r="A26" s="207" t="s">
        <v>62</v>
      </c>
      <c r="B26" s="208"/>
      <c r="C26" s="208"/>
      <c r="D26" s="208"/>
      <c r="E26" s="208"/>
      <c r="F26" s="208"/>
      <c r="G26" s="208"/>
      <c r="H26" s="208"/>
      <c r="I26" s="208"/>
      <c r="J26" s="208"/>
      <c r="K26" s="209"/>
      <c r="L26" s="126">
        <f>SUM(L14:L25)</f>
        <v>0</v>
      </c>
      <c r="M26" s="127">
        <f>SUM(M14:M25)</f>
        <v>0</v>
      </c>
      <c r="N26" s="127">
        <f>SUM(N14:N25)</f>
        <v>0</v>
      </c>
      <c r="O26" s="127">
        <f>SUM(O14:O25)</f>
        <v>0</v>
      </c>
      <c r="P26" s="128">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10">
        <f>'Kops n'!C28:H28</f>
        <v>0</v>
      </c>
      <c r="D29" s="210"/>
      <c r="E29" s="210"/>
      <c r="F29" s="210"/>
      <c r="G29" s="210"/>
      <c r="H29" s="210"/>
      <c r="I29" s="16"/>
      <c r="J29" s="16"/>
      <c r="K29" s="16"/>
      <c r="L29" s="16"/>
      <c r="M29" s="16"/>
      <c r="N29" s="16"/>
      <c r="O29" s="16"/>
      <c r="P29" s="16"/>
    </row>
    <row r="30" spans="1:16" x14ac:dyDescent="0.2">
      <c r="A30" s="16"/>
      <c r="B30" s="16"/>
      <c r="C30" s="136" t="s">
        <v>15</v>
      </c>
      <c r="D30" s="136"/>
      <c r="E30" s="136"/>
      <c r="F30" s="136"/>
      <c r="G30" s="136"/>
      <c r="H30" s="13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55" t="str">
        <f>'Kops n'!A31:D31</f>
        <v>Tāme sastādīta 202_. gada _.________</v>
      </c>
      <c r="B32" s="156"/>
      <c r="C32" s="156"/>
      <c r="D32" s="15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10">
        <f>'Kops n'!C33:H33</f>
        <v>0</v>
      </c>
      <c r="D34" s="210"/>
      <c r="E34" s="210"/>
      <c r="F34" s="210"/>
      <c r="G34" s="210"/>
      <c r="H34" s="210"/>
      <c r="I34" s="16"/>
      <c r="J34" s="16"/>
      <c r="K34" s="16"/>
      <c r="L34" s="16"/>
      <c r="M34" s="16"/>
      <c r="N34" s="16"/>
      <c r="O34" s="16"/>
      <c r="P34" s="16"/>
    </row>
    <row r="35" spans="1:16" x14ac:dyDescent="0.2">
      <c r="A35" s="16"/>
      <c r="B35" s="16"/>
      <c r="C35" s="136" t="s">
        <v>15</v>
      </c>
      <c r="D35" s="136"/>
      <c r="E35" s="136"/>
      <c r="F35" s="136"/>
      <c r="G35" s="136"/>
      <c r="H35" s="13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8" t="s">
        <v>16</v>
      </c>
      <c r="B37" s="42"/>
      <c r="C37" s="83">
        <f>'Kops n'!C36</f>
        <v>0</v>
      </c>
      <c r="D37" s="4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D5:L5"/>
    <mergeCell ref="D6:L6"/>
    <mergeCell ref="D7:L7"/>
    <mergeCell ref="N9:O9"/>
    <mergeCell ref="A12:A13"/>
    <mergeCell ref="B12:B13"/>
    <mergeCell ref="C12:C13"/>
    <mergeCell ref="D12:D13"/>
    <mergeCell ref="E12:E13"/>
    <mergeCell ref="L12:P12"/>
    <mergeCell ref="C35:H35"/>
    <mergeCell ref="C4:I4"/>
    <mergeCell ref="F12:K12"/>
    <mergeCell ref="A9:F9"/>
    <mergeCell ref="J9:M9"/>
    <mergeCell ref="D8:L8"/>
    <mergeCell ref="A26:K26"/>
    <mergeCell ref="C29:H29"/>
    <mergeCell ref="C30:H30"/>
    <mergeCell ref="A32:D32"/>
    <mergeCell ref="C34:H34"/>
  </mergeCells>
  <conditionalFormatting sqref="A26:K26">
    <cfRule type="containsText" dxfId="8"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7" priority="1" operator="equal">
      <formula>0</formula>
    </cfRule>
  </conditionalFormatting>
  <conditionalFormatting sqref="C2:I2 D5:L8 N9:O9 L26:P26 C29:H29 C34:H34 C37">
    <cfRule type="cellIs" dxfId="6"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833D2-5B6D-4FB8-A7B2-36B83F51C5B5}">
  <sheetPr>
    <tabColor rgb="FF92D050"/>
  </sheetPr>
  <dimension ref="A1:P38"/>
  <sheetViews>
    <sheetView topLeftCell="A12" workbookViewId="0">
      <selection activeCell="A26" sqref="A2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'4a+c+n'!D1</f>
        <v>4</v>
      </c>
      <c r="E1" s="22"/>
      <c r="F1" s="22"/>
      <c r="G1" s="22"/>
      <c r="H1" s="22"/>
      <c r="I1" s="22"/>
      <c r="J1" s="22"/>
      <c r="N1" s="26"/>
      <c r="O1" s="27"/>
      <c r="P1" s="28"/>
    </row>
    <row r="2" spans="1:16" x14ac:dyDescent="0.2">
      <c r="A2" s="29"/>
      <c r="B2" s="29"/>
      <c r="C2" s="222" t="str">
        <f>'4a+c+n'!C2:I2</f>
        <v>BŪVLAUKUMA ORGANIZĀCIJA</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18</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'4a+c+n'!A9</f>
        <v>Tāme sastādīta  2023. gada tirgus cenās, pamatojoties uz DOP daļas rasējumiem</v>
      </c>
      <c r="B9" s="219"/>
      <c r="C9" s="219"/>
      <c r="D9" s="219"/>
      <c r="E9" s="219"/>
      <c r="F9" s="219"/>
      <c r="G9" s="31"/>
      <c r="H9" s="31"/>
      <c r="I9" s="31"/>
      <c r="J9" s="220" t="s">
        <v>45</v>
      </c>
      <c r="K9" s="220"/>
      <c r="L9" s="220"/>
      <c r="M9" s="220"/>
      <c r="N9" s="221">
        <f>P26</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2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IF($C$4="citu pasākumu izmaksas",IF('4a+c+n'!$Q14="C",'4a+c+n'!B14,0))</f>
        <v>0</v>
      </c>
      <c r="C14" s="23">
        <f>IF($C$4="citu pasākumu izmaksas",IF('4a+c+n'!$Q14="C",'4a+c+n'!C14,0))</f>
        <v>0</v>
      </c>
      <c r="D14" s="23">
        <f>IF($C$4="citu pasākumu izmaksas",IF('4a+c+n'!$Q14="C",'4a+c+n'!D14,0))</f>
        <v>0</v>
      </c>
      <c r="E14" s="45"/>
      <c r="F14" s="63"/>
      <c r="G14" s="113"/>
      <c r="H14" s="113">
        <f>IF($C$4="citu pasākumu izmaksas",IF('4a+c+n'!$Q14="C",'4a+c+n'!H14,0))</f>
        <v>0</v>
      </c>
      <c r="I14" s="113"/>
      <c r="J14" s="113"/>
      <c r="K14" s="114">
        <f>IF($C$4="citu pasākumu izmaksas",IF('4a+c+n'!$Q14="C",'4a+c+n'!K14,0))</f>
        <v>0</v>
      </c>
      <c r="L14" s="81">
        <f>IF($C$4="citu pasākumu izmaksas",IF('4a+c+n'!$Q14="C",'4a+c+n'!L14,0))</f>
        <v>0</v>
      </c>
      <c r="M14" s="113">
        <f>IF($C$4="citu pasākumu izmaksas",IF('4a+c+n'!$Q14="C",'4a+c+n'!M14,0))</f>
        <v>0</v>
      </c>
      <c r="N14" s="113">
        <f>IF($C$4="citu pasākumu izmaksas",IF('4a+c+n'!$Q14="C",'4a+c+n'!N14,0))</f>
        <v>0</v>
      </c>
      <c r="O14" s="113">
        <f>IF($C$4="citu pasākumu izmaksas",IF('4a+c+n'!$Q14="C",'4a+c+n'!O14,0))</f>
        <v>0</v>
      </c>
      <c r="P14" s="114">
        <f>IF($C$4="citu pasākumu izmaksas",IF('4a+c+n'!$Q14="C",'4a+c+n'!P14,0))</f>
        <v>0</v>
      </c>
    </row>
    <row r="15" spans="1:16" x14ac:dyDescent="0.2">
      <c r="A15" s="51">
        <f>IF(P15=0,0,IF(COUNTBLANK(P15)=1,0,COUNTA($P$14:P15)))</f>
        <v>0</v>
      </c>
      <c r="B15" s="24">
        <f>IF($C$4="citu pasākumu izmaksas",IF('4a+c+n'!$Q15="C",'4a+c+n'!B15,0))</f>
        <v>0</v>
      </c>
      <c r="C15" s="24">
        <f>IF($C$4="citu pasākumu izmaksas",IF('4a+c+n'!$Q15="C",'4a+c+n'!C15,0))</f>
        <v>0</v>
      </c>
      <c r="D15" s="24">
        <f>IF($C$4="citu pasākumu izmaksas",IF('4a+c+n'!$Q15="C",'4a+c+n'!D15,0))</f>
        <v>0</v>
      </c>
      <c r="E15" s="46"/>
      <c r="F15" s="65"/>
      <c r="G15" s="115"/>
      <c r="H15" s="115">
        <f>IF($C$4="citu pasākumu izmaksas",IF('4a+c+n'!$Q15="C",'4a+c+n'!H15,0))</f>
        <v>0</v>
      </c>
      <c r="I15" s="115"/>
      <c r="J15" s="115"/>
      <c r="K15" s="116">
        <f>IF($C$4="citu pasākumu izmaksas",IF('4a+c+n'!$Q15="C",'4a+c+n'!K15,0))</f>
        <v>0</v>
      </c>
      <c r="L15" s="82">
        <f>IF($C$4="citu pasākumu izmaksas",IF('4a+c+n'!$Q15="C",'4a+c+n'!L15,0))</f>
        <v>0</v>
      </c>
      <c r="M15" s="115">
        <f>IF($C$4="citu pasākumu izmaksas",IF('4a+c+n'!$Q15="C",'4a+c+n'!M15,0))</f>
        <v>0</v>
      </c>
      <c r="N15" s="115">
        <f>IF($C$4="citu pasākumu izmaksas",IF('4a+c+n'!$Q15="C",'4a+c+n'!N15,0))</f>
        <v>0</v>
      </c>
      <c r="O15" s="115">
        <f>IF($C$4="citu pasākumu izmaksas",IF('4a+c+n'!$Q15="C",'4a+c+n'!O15,0))</f>
        <v>0</v>
      </c>
      <c r="P15" s="116">
        <f>IF($C$4="citu pasākumu izmaksas",IF('4a+c+n'!$Q15="C",'4a+c+n'!P15,0))</f>
        <v>0</v>
      </c>
    </row>
    <row r="16" spans="1:16" x14ac:dyDescent="0.2">
      <c r="A16" s="51">
        <f>IF(P16=0,0,IF(COUNTBLANK(P16)=1,0,COUNTA($P$14:P16)))</f>
        <v>0</v>
      </c>
      <c r="B16" s="24">
        <f>IF($C$4="citu pasākumu izmaksas",IF('4a+c+n'!$Q16="C",'4a+c+n'!B16,0))</f>
        <v>0</v>
      </c>
      <c r="C16" s="24">
        <f>IF($C$4="citu pasākumu izmaksas",IF('4a+c+n'!$Q16="C",'4a+c+n'!C16,0))</f>
        <v>0</v>
      </c>
      <c r="D16" s="24">
        <f>IF($C$4="citu pasākumu izmaksas",IF('4a+c+n'!$Q16="C",'4a+c+n'!D16,0))</f>
        <v>0</v>
      </c>
      <c r="E16" s="46"/>
      <c r="F16" s="65"/>
      <c r="G16" s="115"/>
      <c r="H16" s="115">
        <f>IF($C$4="citu pasākumu izmaksas",IF('4a+c+n'!$Q16="C",'4a+c+n'!H16,0))</f>
        <v>0</v>
      </c>
      <c r="I16" s="115"/>
      <c r="J16" s="115"/>
      <c r="K16" s="116">
        <f>IF($C$4="citu pasākumu izmaksas",IF('4a+c+n'!$Q16="C",'4a+c+n'!K16,0))</f>
        <v>0</v>
      </c>
      <c r="L16" s="82">
        <f>IF($C$4="citu pasākumu izmaksas",IF('4a+c+n'!$Q16="C",'4a+c+n'!L16,0))</f>
        <v>0</v>
      </c>
      <c r="M16" s="115">
        <f>IF($C$4="citu pasākumu izmaksas",IF('4a+c+n'!$Q16="C",'4a+c+n'!M16,0))</f>
        <v>0</v>
      </c>
      <c r="N16" s="115">
        <f>IF($C$4="citu pasākumu izmaksas",IF('4a+c+n'!$Q16="C",'4a+c+n'!N16,0))</f>
        <v>0</v>
      </c>
      <c r="O16" s="115">
        <f>IF($C$4="citu pasākumu izmaksas",IF('4a+c+n'!$Q16="C",'4a+c+n'!O16,0))</f>
        <v>0</v>
      </c>
      <c r="P16" s="116">
        <f>IF($C$4="citu pasākumu izmaksas",IF('4a+c+n'!$Q16="C",'4a+c+n'!P16,0))</f>
        <v>0</v>
      </c>
    </row>
    <row r="17" spans="1:16" x14ac:dyDescent="0.2">
      <c r="A17" s="51">
        <f>IF(P17=0,0,IF(COUNTBLANK(P17)=1,0,COUNTA($P$14:P17)))</f>
        <v>0</v>
      </c>
      <c r="B17" s="24">
        <f>IF($C$4="citu pasākumu izmaksas",IF('4a+c+n'!$Q17="C",'4a+c+n'!B17,0))</f>
        <v>0</v>
      </c>
      <c r="C17" s="24">
        <f>IF($C$4="citu pasākumu izmaksas",IF('4a+c+n'!$Q17="C",'4a+c+n'!C17,0))</f>
        <v>0</v>
      </c>
      <c r="D17" s="24">
        <f>IF($C$4="citu pasākumu izmaksas",IF('4a+c+n'!$Q17="C",'4a+c+n'!D17,0))</f>
        <v>0</v>
      </c>
      <c r="E17" s="46"/>
      <c r="F17" s="65"/>
      <c r="G17" s="115"/>
      <c r="H17" s="115">
        <f>IF($C$4="citu pasākumu izmaksas",IF('4a+c+n'!$Q17="C",'4a+c+n'!H17,0))</f>
        <v>0</v>
      </c>
      <c r="I17" s="115"/>
      <c r="J17" s="115"/>
      <c r="K17" s="116">
        <f>IF($C$4="citu pasākumu izmaksas",IF('4a+c+n'!$Q17="C",'4a+c+n'!K17,0))</f>
        <v>0</v>
      </c>
      <c r="L17" s="82">
        <f>IF($C$4="citu pasākumu izmaksas",IF('4a+c+n'!$Q17="C",'4a+c+n'!L17,0))</f>
        <v>0</v>
      </c>
      <c r="M17" s="115">
        <f>IF($C$4="citu pasākumu izmaksas",IF('4a+c+n'!$Q17="C",'4a+c+n'!M17,0))</f>
        <v>0</v>
      </c>
      <c r="N17" s="115">
        <f>IF($C$4="citu pasākumu izmaksas",IF('4a+c+n'!$Q17="C",'4a+c+n'!N17,0))</f>
        <v>0</v>
      </c>
      <c r="O17" s="115">
        <f>IF($C$4="citu pasākumu izmaksas",IF('4a+c+n'!$Q17="C",'4a+c+n'!O17,0))</f>
        <v>0</v>
      </c>
      <c r="P17" s="116">
        <f>IF($C$4="citu pasākumu izmaksas",IF('4a+c+n'!$Q17="C",'4a+c+n'!P17,0))</f>
        <v>0</v>
      </c>
    </row>
    <row r="18" spans="1:16" x14ac:dyDescent="0.2">
      <c r="A18" s="51">
        <f>IF(P18=0,0,IF(COUNTBLANK(P18)=1,0,COUNTA($P$14:P18)))</f>
        <v>0</v>
      </c>
      <c r="B18" s="24">
        <f>IF($C$4="citu pasākumu izmaksas",IF('4a+c+n'!$Q18="C",'4a+c+n'!B18,0))</f>
        <v>0</v>
      </c>
      <c r="C18" s="24">
        <f>IF($C$4="citu pasākumu izmaksas",IF('4a+c+n'!$Q18="C",'4a+c+n'!C18,0))</f>
        <v>0</v>
      </c>
      <c r="D18" s="24">
        <f>IF($C$4="citu pasākumu izmaksas",IF('4a+c+n'!$Q18="C",'4a+c+n'!D18,0))</f>
        <v>0</v>
      </c>
      <c r="E18" s="46"/>
      <c r="F18" s="65"/>
      <c r="G18" s="115"/>
      <c r="H18" s="115">
        <f>IF($C$4="citu pasākumu izmaksas",IF('4a+c+n'!$Q18="C",'4a+c+n'!H18,0))</f>
        <v>0</v>
      </c>
      <c r="I18" s="115"/>
      <c r="J18" s="115"/>
      <c r="K18" s="116">
        <f>IF($C$4="citu pasākumu izmaksas",IF('4a+c+n'!$Q18="C",'4a+c+n'!K18,0))</f>
        <v>0</v>
      </c>
      <c r="L18" s="82">
        <f>IF($C$4="citu pasākumu izmaksas",IF('4a+c+n'!$Q18="C",'4a+c+n'!L18,0))</f>
        <v>0</v>
      </c>
      <c r="M18" s="115">
        <f>IF($C$4="citu pasākumu izmaksas",IF('4a+c+n'!$Q18="C",'4a+c+n'!M18,0))</f>
        <v>0</v>
      </c>
      <c r="N18" s="115">
        <f>IF($C$4="citu pasākumu izmaksas",IF('4a+c+n'!$Q18="C",'4a+c+n'!N18,0))</f>
        <v>0</v>
      </c>
      <c r="O18" s="115">
        <f>IF($C$4="citu pasākumu izmaksas",IF('4a+c+n'!$Q18="C",'4a+c+n'!O18,0))</f>
        <v>0</v>
      </c>
      <c r="P18" s="116">
        <f>IF($C$4="citu pasākumu izmaksas",IF('4a+c+n'!$Q18="C",'4a+c+n'!P18,0))</f>
        <v>0</v>
      </c>
    </row>
    <row r="19" spans="1:16" x14ac:dyDescent="0.2">
      <c r="A19" s="51">
        <f>IF(P19=0,0,IF(COUNTBLANK(P19)=1,0,COUNTA($P$14:P19)))</f>
        <v>0</v>
      </c>
      <c r="B19" s="24">
        <f>IF($C$4="citu pasākumu izmaksas",IF('4a+c+n'!$Q19="C",'4a+c+n'!B19,0))</f>
        <v>0</v>
      </c>
      <c r="C19" s="24">
        <f>IF($C$4="citu pasākumu izmaksas",IF('4a+c+n'!$Q19="C",'4a+c+n'!C19,0))</f>
        <v>0</v>
      </c>
      <c r="D19" s="24">
        <f>IF($C$4="citu pasākumu izmaksas",IF('4a+c+n'!$Q19="C",'4a+c+n'!D19,0))</f>
        <v>0</v>
      </c>
      <c r="E19" s="46"/>
      <c r="F19" s="65"/>
      <c r="G19" s="115"/>
      <c r="H19" s="115">
        <f>IF($C$4="citu pasākumu izmaksas",IF('4a+c+n'!$Q19="C",'4a+c+n'!H19,0))</f>
        <v>0</v>
      </c>
      <c r="I19" s="115"/>
      <c r="J19" s="115"/>
      <c r="K19" s="116">
        <f>IF($C$4="citu pasākumu izmaksas",IF('4a+c+n'!$Q19="C",'4a+c+n'!K19,0))</f>
        <v>0</v>
      </c>
      <c r="L19" s="82">
        <f>IF($C$4="citu pasākumu izmaksas",IF('4a+c+n'!$Q19="C",'4a+c+n'!L19,0))</f>
        <v>0</v>
      </c>
      <c r="M19" s="115">
        <f>IF($C$4="citu pasākumu izmaksas",IF('4a+c+n'!$Q19="C",'4a+c+n'!M19,0))</f>
        <v>0</v>
      </c>
      <c r="N19" s="115">
        <f>IF($C$4="citu pasākumu izmaksas",IF('4a+c+n'!$Q19="C",'4a+c+n'!N19,0))</f>
        <v>0</v>
      </c>
      <c r="O19" s="115">
        <f>IF($C$4="citu pasākumu izmaksas",IF('4a+c+n'!$Q19="C",'4a+c+n'!O19,0))</f>
        <v>0</v>
      </c>
      <c r="P19" s="116">
        <f>IF($C$4="citu pasākumu izmaksas",IF('4a+c+n'!$Q19="C",'4a+c+n'!P19,0))</f>
        <v>0</v>
      </c>
    </row>
    <row r="20" spans="1:16" x14ac:dyDescent="0.2">
      <c r="A20" s="51">
        <f>IF(P20=0,0,IF(COUNTBLANK(P20)=1,0,COUNTA($P$14:P20)))</f>
        <v>0</v>
      </c>
      <c r="B20" s="24">
        <f>IF($C$4="citu pasākumu izmaksas",IF('4a+c+n'!$Q20="C",'4a+c+n'!B20,0))</f>
        <v>0</v>
      </c>
      <c r="C20" s="24">
        <f>IF($C$4="citu pasākumu izmaksas",IF('4a+c+n'!$Q20="C",'4a+c+n'!C20,0))</f>
        <v>0</v>
      </c>
      <c r="D20" s="24">
        <f>IF($C$4="citu pasākumu izmaksas",IF('4a+c+n'!$Q20="C",'4a+c+n'!D20,0))</f>
        <v>0</v>
      </c>
      <c r="E20" s="46"/>
      <c r="F20" s="65"/>
      <c r="G20" s="115"/>
      <c r="H20" s="115">
        <f>IF($C$4="citu pasākumu izmaksas",IF('4a+c+n'!$Q20="C",'4a+c+n'!H20,0))</f>
        <v>0</v>
      </c>
      <c r="I20" s="115"/>
      <c r="J20" s="115"/>
      <c r="K20" s="116">
        <f>IF($C$4="citu pasākumu izmaksas",IF('4a+c+n'!$Q20="C",'4a+c+n'!K20,0))</f>
        <v>0</v>
      </c>
      <c r="L20" s="82">
        <f>IF($C$4="citu pasākumu izmaksas",IF('4a+c+n'!$Q20="C",'4a+c+n'!L20,0))</f>
        <v>0</v>
      </c>
      <c r="M20" s="115">
        <f>IF($C$4="citu pasākumu izmaksas",IF('4a+c+n'!$Q20="C",'4a+c+n'!M20,0))</f>
        <v>0</v>
      </c>
      <c r="N20" s="115">
        <f>IF($C$4="citu pasākumu izmaksas",IF('4a+c+n'!$Q20="C",'4a+c+n'!N20,0))</f>
        <v>0</v>
      </c>
      <c r="O20" s="115">
        <f>IF($C$4="citu pasākumu izmaksas",IF('4a+c+n'!$Q20="C",'4a+c+n'!O20,0))</f>
        <v>0</v>
      </c>
      <c r="P20" s="116">
        <f>IF($C$4="citu pasākumu izmaksas",IF('4a+c+n'!$Q20="C",'4a+c+n'!P20,0))</f>
        <v>0</v>
      </c>
    </row>
    <row r="21" spans="1:16" x14ac:dyDescent="0.2">
      <c r="A21" s="51">
        <f>IF(P21=0,0,IF(COUNTBLANK(P21)=1,0,COUNTA($P$14:P21)))</f>
        <v>0</v>
      </c>
      <c r="B21" s="24">
        <f>IF($C$4="citu pasākumu izmaksas",IF('4a+c+n'!$Q21="C",'4a+c+n'!B21,0))</f>
        <v>0</v>
      </c>
      <c r="C21" s="24">
        <f>IF($C$4="citu pasākumu izmaksas",IF('4a+c+n'!$Q21="C",'4a+c+n'!C21,0))</f>
        <v>0</v>
      </c>
      <c r="D21" s="24">
        <f>IF($C$4="citu pasākumu izmaksas",IF('4a+c+n'!$Q21="C",'4a+c+n'!D21,0))</f>
        <v>0</v>
      </c>
      <c r="E21" s="46"/>
      <c r="F21" s="65"/>
      <c r="G21" s="115"/>
      <c r="H21" s="115">
        <f>IF($C$4="citu pasākumu izmaksas",IF('4a+c+n'!$Q21="C",'4a+c+n'!H21,0))</f>
        <v>0</v>
      </c>
      <c r="I21" s="115"/>
      <c r="J21" s="115"/>
      <c r="K21" s="116">
        <f>IF($C$4="citu pasākumu izmaksas",IF('4a+c+n'!$Q21="C",'4a+c+n'!K21,0))</f>
        <v>0</v>
      </c>
      <c r="L21" s="82">
        <f>IF($C$4="citu pasākumu izmaksas",IF('4a+c+n'!$Q21="C",'4a+c+n'!L21,0))</f>
        <v>0</v>
      </c>
      <c r="M21" s="115">
        <f>IF($C$4="citu pasākumu izmaksas",IF('4a+c+n'!$Q21="C",'4a+c+n'!M21,0))</f>
        <v>0</v>
      </c>
      <c r="N21" s="115">
        <f>IF($C$4="citu pasākumu izmaksas",IF('4a+c+n'!$Q21="C",'4a+c+n'!N21,0))</f>
        <v>0</v>
      </c>
      <c r="O21" s="115">
        <f>IF($C$4="citu pasākumu izmaksas",IF('4a+c+n'!$Q21="C",'4a+c+n'!O21,0))</f>
        <v>0</v>
      </c>
      <c r="P21" s="116">
        <f>IF($C$4="citu pasākumu izmaksas",IF('4a+c+n'!$Q21="C",'4a+c+n'!P21,0))</f>
        <v>0</v>
      </c>
    </row>
    <row r="22" spans="1:16" x14ac:dyDescent="0.2">
      <c r="A22" s="51">
        <f>IF(P22=0,0,IF(COUNTBLANK(P22)=1,0,COUNTA($P$14:P22)))</f>
        <v>0</v>
      </c>
      <c r="B22" s="24">
        <f>IF($C$4="citu pasākumu izmaksas",IF('4a+c+n'!$Q22="C",'4a+c+n'!B22,0))</f>
        <v>0</v>
      </c>
      <c r="C22" s="24">
        <f>IF($C$4="citu pasākumu izmaksas",IF('4a+c+n'!$Q22="C",'4a+c+n'!C22,0))</f>
        <v>0</v>
      </c>
      <c r="D22" s="24">
        <f>IF($C$4="citu pasākumu izmaksas",IF('4a+c+n'!$Q22="C",'4a+c+n'!D22,0))</f>
        <v>0</v>
      </c>
      <c r="E22" s="46"/>
      <c r="F22" s="65"/>
      <c r="G22" s="115"/>
      <c r="H22" s="115">
        <f>IF($C$4="citu pasākumu izmaksas",IF('4a+c+n'!$Q22="C",'4a+c+n'!H22,0))</f>
        <v>0</v>
      </c>
      <c r="I22" s="115"/>
      <c r="J22" s="115"/>
      <c r="K22" s="116">
        <f>IF($C$4="citu pasākumu izmaksas",IF('4a+c+n'!$Q22="C",'4a+c+n'!K22,0))</f>
        <v>0</v>
      </c>
      <c r="L22" s="82">
        <f>IF($C$4="citu pasākumu izmaksas",IF('4a+c+n'!$Q22="C",'4a+c+n'!L22,0))</f>
        <v>0</v>
      </c>
      <c r="M22" s="115">
        <f>IF($C$4="citu pasākumu izmaksas",IF('4a+c+n'!$Q22="C",'4a+c+n'!M22,0))</f>
        <v>0</v>
      </c>
      <c r="N22" s="115">
        <f>IF($C$4="citu pasākumu izmaksas",IF('4a+c+n'!$Q22="C",'4a+c+n'!N22,0))</f>
        <v>0</v>
      </c>
      <c r="O22" s="115">
        <f>IF($C$4="citu pasākumu izmaksas",IF('4a+c+n'!$Q22="C",'4a+c+n'!O22,0))</f>
        <v>0</v>
      </c>
      <c r="P22" s="116">
        <f>IF($C$4="citu pasākumu izmaksas",IF('4a+c+n'!$Q22="C",'4a+c+n'!P22,0))</f>
        <v>0</v>
      </c>
    </row>
    <row r="23" spans="1:16" x14ac:dyDescent="0.2">
      <c r="A23" s="51">
        <f>IF(P23=0,0,IF(COUNTBLANK(P23)=1,0,COUNTA($P$14:P23)))</f>
        <v>0</v>
      </c>
      <c r="B23" s="24">
        <f>IF($C$4="citu pasākumu izmaksas",IF('4a+c+n'!$Q23="C",'4a+c+n'!B23,0))</f>
        <v>0</v>
      </c>
      <c r="C23" s="24">
        <f>IF($C$4="citu pasākumu izmaksas",IF('4a+c+n'!$Q23="C",'4a+c+n'!C23,0))</f>
        <v>0</v>
      </c>
      <c r="D23" s="24">
        <f>IF($C$4="citu pasākumu izmaksas",IF('4a+c+n'!$Q23="C",'4a+c+n'!D23,0))</f>
        <v>0</v>
      </c>
      <c r="E23" s="46"/>
      <c r="F23" s="65"/>
      <c r="G23" s="115"/>
      <c r="H23" s="115">
        <f>IF($C$4="citu pasākumu izmaksas",IF('4a+c+n'!$Q23="C",'4a+c+n'!H23,0))</f>
        <v>0</v>
      </c>
      <c r="I23" s="115"/>
      <c r="J23" s="115"/>
      <c r="K23" s="116">
        <f>IF($C$4="citu pasākumu izmaksas",IF('4a+c+n'!$Q23="C",'4a+c+n'!K23,0))</f>
        <v>0</v>
      </c>
      <c r="L23" s="82">
        <f>IF($C$4="citu pasākumu izmaksas",IF('4a+c+n'!$Q23="C",'4a+c+n'!L23,0))</f>
        <v>0</v>
      </c>
      <c r="M23" s="115">
        <f>IF($C$4="citu pasākumu izmaksas",IF('4a+c+n'!$Q23="C",'4a+c+n'!M23,0))</f>
        <v>0</v>
      </c>
      <c r="N23" s="115">
        <f>IF($C$4="citu pasākumu izmaksas",IF('4a+c+n'!$Q23="C",'4a+c+n'!N23,0))</f>
        <v>0</v>
      </c>
      <c r="O23" s="115">
        <f>IF($C$4="citu pasākumu izmaksas",IF('4a+c+n'!$Q23="C",'4a+c+n'!O23,0))</f>
        <v>0</v>
      </c>
      <c r="P23" s="116">
        <f>IF($C$4="citu pasākumu izmaksas",IF('4a+c+n'!$Q23="C",'4a+c+n'!P23,0))</f>
        <v>0</v>
      </c>
    </row>
    <row r="24" spans="1:16" x14ac:dyDescent="0.2">
      <c r="A24" s="51">
        <f>IF(P24=0,0,IF(COUNTBLANK(P24)=1,0,COUNTA($P$14:P24)))</f>
        <v>0</v>
      </c>
      <c r="B24" s="24">
        <f>IF($C$4="citu pasākumu izmaksas",IF('4a+c+n'!$Q24="C",'4a+c+n'!B24,0))</f>
        <v>0</v>
      </c>
      <c r="C24" s="24">
        <f>IF($C$4="citu pasākumu izmaksas",IF('4a+c+n'!$Q24="C",'4a+c+n'!C24,0))</f>
        <v>0</v>
      </c>
      <c r="D24" s="24">
        <f>IF($C$4="citu pasākumu izmaksas",IF('4a+c+n'!$Q24="C",'4a+c+n'!D24,0))</f>
        <v>0</v>
      </c>
      <c r="E24" s="46"/>
      <c r="F24" s="65"/>
      <c r="G24" s="115"/>
      <c r="H24" s="115">
        <f>IF($C$4="citu pasākumu izmaksas",IF('4a+c+n'!$Q24="C",'4a+c+n'!H24,0))</f>
        <v>0</v>
      </c>
      <c r="I24" s="115"/>
      <c r="J24" s="115"/>
      <c r="K24" s="116">
        <f>IF($C$4="citu pasākumu izmaksas",IF('4a+c+n'!$Q24="C",'4a+c+n'!K24,0))</f>
        <v>0</v>
      </c>
      <c r="L24" s="82">
        <f>IF($C$4="citu pasākumu izmaksas",IF('4a+c+n'!$Q24="C",'4a+c+n'!L24,0))</f>
        <v>0</v>
      </c>
      <c r="M24" s="115">
        <f>IF($C$4="citu pasākumu izmaksas",IF('4a+c+n'!$Q24="C",'4a+c+n'!M24,0))</f>
        <v>0</v>
      </c>
      <c r="N24" s="115">
        <f>IF($C$4="citu pasākumu izmaksas",IF('4a+c+n'!$Q24="C",'4a+c+n'!N24,0))</f>
        <v>0</v>
      </c>
      <c r="O24" s="115">
        <f>IF($C$4="citu pasākumu izmaksas",IF('4a+c+n'!$Q24="C",'4a+c+n'!O24,0))</f>
        <v>0</v>
      </c>
      <c r="P24" s="116">
        <f>IF($C$4="citu pasākumu izmaksas",IF('4a+c+n'!$Q24="C",'4a+c+n'!P24,0))</f>
        <v>0</v>
      </c>
    </row>
    <row r="25" spans="1:16" ht="12" thickBot="1" x14ac:dyDescent="0.25">
      <c r="A25" s="51">
        <f>IF(P25=0,0,IF(COUNTBLANK(P25)=1,0,COUNTA($P$14:P25)))</f>
        <v>0</v>
      </c>
      <c r="B25" s="24">
        <f>IF($C$4="citu pasākumu izmaksas",IF('4a+c+n'!$Q25="C",'4a+c+n'!B25,0))</f>
        <v>0</v>
      </c>
      <c r="C25" s="24">
        <f>IF($C$4="citu pasākumu izmaksas",IF('4a+c+n'!$Q25="C",'4a+c+n'!C25,0))</f>
        <v>0</v>
      </c>
      <c r="D25" s="24">
        <f>IF($C$4="citu pasākumu izmaksas",IF('4a+c+n'!$Q25="C",'4a+c+n'!D25,0))</f>
        <v>0</v>
      </c>
      <c r="E25" s="46"/>
      <c r="F25" s="65"/>
      <c r="G25" s="115"/>
      <c r="H25" s="115">
        <f>IF($C$4="citu pasākumu izmaksas",IF('4a+c+n'!$Q25="C",'4a+c+n'!H25,0))</f>
        <v>0</v>
      </c>
      <c r="I25" s="115"/>
      <c r="J25" s="115"/>
      <c r="K25" s="116">
        <f>IF($C$4="citu pasākumu izmaksas",IF('4a+c+n'!$Q25="C",'4a+c+n'!K25,0))</f>
        <v>0</v>
      </c>
      <c r="L25" s="82">
        <f>IF($C$4="citu pasākumu izmaksas",IF('4a+c+n'!$Q25="C",'4a+c+n'!L25,0))</f>
        <v>0</v>
      </c>
      <c r="M25" s="115">
        <f>IF($C$4="citu pasākumu izmaksas",IF('4a+c+n'!$Q25="C",'4a+c+n'!M25,0))</f>
        <v>0</v>
      </c>
      <c r="N25" s="115">
        <f>IF($C$4="citu pasākumu izmaksas",IF('4a+c+n'!$Q25="C",'4a+c+n'!N25,0))</f>
        <v>0</v>
      </c>
      <c r="O25" s="115">
        <f>IF($C$4="citu pasākumu izmaksas",IF('4a+c+n'!$Q25="C",'4a+c+n'!O25,0))</f>
        <v>0</v>
      </c>
      <c r="P25" s="116">
        <f>IF($C$4="citu pasākumu izmaksas",IF('4a+c+n'!$Q25="C",'4a+c+n'!P25,0))</f>
        <v>0</v>
      </c>
    </row>
    <row r="26" spans="1:16" ht="12" customHeight="1" thickBot="1" x14ac:dyDescent="0.25">
      <c r="A26" s="207" t="s">
        <v>62</v>
      </c>
      <c r="B26" s="208"/>
      <c r="C26" s="208"/>
      <c r="D26" s="208"/>
      <c r="E26" s="208"/>
      <c r="F26" s="208"/>
      <c r="G26" s="208"/>
      <c r="H26" s="208"/>
      <c r="I26" s="208"/>
      <c r="J26" s="208"/>
      <c r="K26" s="209"/>
      <c r="L26" s="129">
        <f>SUM(L14:L25)</f>
        <v>0</v>
      </c>
      <c r="M26" s="130">
        <f>SUM(M14:M25)</f>
        <v>0</v>
      </c>
      <c r="N26" s="130">
        <f>SUM(N14:N25)</f>
        <v>0</v>
      </c>
      <c r="O26" s="130">
        <f>SUM(O14:O25)</f>
        <v>0</v>
      </c>
      <c r="P26" s="131">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10">
        <f>'Kops c'!C28:H28</f>
        <v>0</v>
      </c>
      <c r="D29" s="210"/>
      <c r="E29" s="210"/>
      <c r="F29" s="210"/>
      <c r="G29" s="210"/>
      <c r="H29" s="210"/>
      <c r="I29" s="16"/>
      <c r="J29" s="16"/>
      <c r="K29" s="16"/>
      <c r="L29" s="16"/>
      <c r="M29" s="16"/>
      <c r="N29" s="16"/>
      <c r="O29" s="16"/>
      <c r="P29" s="16"/>
    </row>
    <row r="30" spans="1:16" x14ac:dyDescent="0.2">
      <c r="A30" s="16"/>
      <c r="B30" s="16"/>
      <c r="C30" s="136" t="s">
        <v>15</v>
      </c>
      <c r="D30" s="136"/>
      <c r="E30" s="136"/>
      <c r="F30" s="136"/>
      <c r="G30" s="136"/>
      <c r="H30" s="13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55" t="str">
        <f>'Kops n'!A31:D31</f>
        <v>Tāme sastādīta 202_. gada _.________</v>
      </c>
      <c r="B32" s="156"/>
      <c r="C32" s="156"/>
      <c r="D32" s="15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10">
        <f>'Kops c'!C33:H33</f>
        <v>0</v>
      </c>
      <c r="D34" s="210"/>
      <c r="E34" s="210"/>
      <c r="F34" s="210"/>
      <c r="G34" s="210"/>
      <c r="H34" s="210"/>
      <c r="I34" s="16"/>
      <c r="J34" s="16"/>
      <c r="K34" s="16"/>
      <c r="L34" s="16"/>
      <c r="M34" s="16"/>
      <c r="N34" s="16"/>
      <c r="O34" s="16"/>
      <c r="P34" s="16"/>
    </row>
    <row r="35" spans="1:16" x14ac:dyDescent="0.2">
      <c r="A35" s="16"/>
      <c r="B35" s="16"/>
      <c r="C35" s="136" t="s">
        <v>15</v>
      </c>
      <c r="D35" s="136"/>
      <c r="E35" s="136"/>
      <c r="F35" s="136"/>
      <c r="G35" s="136"/>
      <c r="H35" s="13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8" t="s">
        <v>16</v>
      </c>
      <c r="B37" s="42"/>
      <c r="C37" s="83">
        <f>'Kops c'!C36</f>
        <v>0</v>
      </c>
      <c r="D37" s="4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D7:L7"/>
    <mergeCell ref="C2:I2"/>
    <mergeCell ref="C3:I3"/>
    <mergeCell ref="C4:I4"/>
    <mergeCell ref="D5:L5"/>
    <mergeCell ref="D6:L6"/>
    <mergeCell ref="D8:L8"/>
    <mergeCell ref="A9:F9"/>
    <mergeCell ref="J9:M9"/>
    <mergeCell ref="N9:O9"/>
    <mergeCell ref="A12:A13"/>
    <mergeCell ref="B12:B13"/>
    <mergeCell ref="C12:C13"/>
    <mergeCell ref="D12:D13"/>
    <mergeCell ref="E12:E13"/>
    <mergeCell ref="F12:K12"/>
    <mergeCell ref="C35:H35"/>
    <mergeCell ref="L12:P12"/>
    <mergeCell ref="A26:K26"/>
    <mergeCell ref="C29:H29"/>
    <mergeCell ref="C30:H30"/>
    <mergeCell ref="A32:D32"/>
    <mergeCell ref="C34:H34"/>
  </mergeCells>
  <conditionalFormatting sqref="A26:K26">
    <cfRule type="containsText" dxfId="5"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4" priority="1" operator="equal">
      <formula>0</formula>
    </cfRule>
  </conditionalFormatting>
  <conditionalFormatting sqref="C2:I2 D5:L8 N9:O9 L26:P26 C29:H29 C34:H34 C37">
    <cfRule type="cellIs" dxfId="3"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E2B8F-CB42-4191-98DF-53192F608E69}">
  <sheetPr codeName="Sheet18">
    <tabColor rgb="FF92D050"/>
  </sheetPr>
  <dimension ref="A1:P38"/>
  <sheetViews>
    <sheetView topLeftCell="A12" workbookViewId="0">
      <selection activeCell="A26" sqref="A26:XFD10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2"/>
      <c r="B1" s="22"/>
      <c r="C1" s="27" t="s">
        <v>44</v>
      </c>
      <c r="D1" s="80">
        <f>'4a+c+n'!D1</f>
        <v>4</v>
      </c>
      <c r="E1" s="22"/>
      <c r="F1" s="22"/>
      <c r="G1" s="22"/>
      <c r="H1" s="22"/>
      <c r="I1" s="22"/>
      <c r="J1" s="22"/>
      <c r="N1" s="26"/>
      <c r="O1" s="27"/>
      <c r="P1" s="28"/>
    </row>
    <row r="2" spans="1:16" x14ac:dyDescent="0.2">
      <c r="A2" s="29"/>
      <c r="B2" s="29"/>
      <c r="C2" s="222" t="str">
        <f>'4a+c+n'!C2:I2</f>
        <v>BŪVLAUKUMA ORGANIZĀCIJA</v>
      </c>
      <c r="D2" s="222"/>
      <c r="E2" s="222"/>
      <c r="F2" s="222"/>
      <c r="G2" s="222"/>
      <c r="H2" s="222"/>
      <c r="I2" s="222"/>
      <c r="J2" s="29"/>
    </row>
    <row r="3" spans="1:16" x14ac:dyDescent="0.2">
      <c r="A3" s="30"/>
      <c r="B3" s="30"/>
      <c r="C3" s="185" t="s">
        <v>21</v>
      </c>
      <c r="D3" s="185"/>
      <c r="E3" s="185"/>
      <c r="F3" s="185"/>
      <c r="G3" s="185"/>
      <c r="H3" s="185"/>
      <c r="I3" s="185"/>
      <c r="J3" s="30"/>
    </row>
    <row r="4" spans="1:16" x14ac:dyDescent="0.2">
      <c r="A4" s="30"/>
      <c r="B4" s="30"/>
      <c r="C4" s="223" t="s">
        <v>19</v>
      </c>
      <c r="D4" s="223"/>
      <c r="E4" s="223"/>
      <c r="F4" s="223"/>
      <c r="G4" s="223"/>
      <c r="H4" s="223"/>
      <c r="I4" s="223"/>
      <c r="J4" s="30"/>
    </row>
    <row r="5" spans="1:16" ht="15" customHeight="1"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6"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6"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6" x14ac:dyDescent="0.2">
      <c r="A8" s="22"/>
      <c r="B8" s="22"/>
      <c r="C8" s="4" t="s">
        <v>24</v>
      </c>
      <c r="D8" s="218" t="str">
        <f>'Kops a+c+n'!D9</f>
        <v>Iepirkums Nr. AS OŪS 2023/13_E</v>
      </c>
      <c r="E8" s="218"/>
      <c r="F8" s="218"/>
      <c r="G8" s="218"/>
      <c r="H8" s="218"/>
      <c r="I8" s="218"/>
      <c r="J8" s="218"/>
      <c r="K8" s="218"/>
      <c r="L8" s="218"/>
      <c r="M8" s="16"/>
      <c r="N8" s="16"/>
      <c r="O8" s="16"/>
      <c r="P8" s="16"/>
    </row>
    <row r="9" spans="1:16" ht="11.25" customHeight="1" x14ac:dyDescent="0.2">
      <c r="A9" s="219" t="str">
        <f>'4a+c+n'!A9</f>
        <v>Tāme sastādīta  2023. gada tirgus cenās, pamatojoties uz DOP daļas rasējumiem</v>
      </c>
      <c r="B9" s="219"/>
      <c r="C9" s="219"/>
      <c r="D9" s="219"/>
      <c r="E9" s="219"/>
      <c r="F9" s="219"/>
      <c r="G9" s="31"/>
      <c r="H9" s="31"/>
      <c r="I9" s="31"/>
      <c r="J9" s="220" t="s">
        <v>45</v>
      </c>
      <c r="K9" s="220"/>
      <c r="L9" s="220"/>
      <c r="M9" s="220"/>
      <c r="N9" s="221">
        <f>P26</f>
        <v>0</v>
      </c>
      <c r="O9" s="221"/>
      <c r="P9" s="31"/>
    </row>
    <row r="10" spans="1:16" ht="15" customHeight="1" x14ac:dyDescent="0.2">
      <c r="A10" s="32"/>
      <c r="B10" s="33"/>
      <c r="C10" s="4"/>
      <c r="D10" s="22"/>
      <c r="E10" s="22"/>
      <c r="F10" s="22"/>
      <c r="G10" s="22"/>
      <c r="H10" s="22"/>
      <c r="I10" s="22"/>
      <c r="J10" s="22"/>
      <c r="K10" s="22"/>
      <c r="L10" s="84"/>
      <c r="M10" s="84"/>
      <c r="N10" s="84"/>
      <c r="O10" s="84"/>
      <c r="P10" s="27" t="str">
        <f>'Kopt a+c+n'!A36</f>
        <v>Tāme sastādīta 202_. gada _.________</v>
      </c>
    </row>
    <row r="11" spans="1:16" ht="12" thickBot="1" x14ac:dyDescent="0.25">
      <c r="A11" s="32"/>
      <c r="B11" s="33"/>
      <c r="C11" s="4"/>
      <c r="D11" s="22"/>
      <c r="E11" s="22"/>
      <c r="F11" s="22"/>
      <c r="G11" s="22"/>
      <c r="H11" s="22"/>
      <c r="I11" s="22"/>
      <c r="J11" s="22"/>
      <c r="K11" s="22"/>
      <c r="L11" s="34"/>
      <c r="M11" s="34"/>
      <c r="N11" s="35"/>
      <c r="O11" s="26"/>
      <c r="P11" s="22"/>
    </row>
    <row r="12" spans="1:16" x14ac:dyDescent="0.2">
      <c r="A12" s="191" t="s">
        <v>27</v>
      </c>
      <c r="B12" s="211" t="s">
        <v>48</v>
      </c>
      <c r="C12" s="205" t="s">
        <v>49</v>
      </c>
      <c r="D12" s="214" t="s">
        <v>50</v>
      </c>
      <c r="E12" s="216" t="s">
        <v>51</v>
      </c>
      <c r="F12" s="204" t="s">
        <v>52</v>
      </c>
      <c r="G12" s="205"/>
      <c r="H12" s="205"/>
      <c r="I12" s="205"/>
      <c r="J12" s="205"/>
      <c r="K12" s="206"/>
      <c r="L12" s="224" t="s">
        <v>53</v>
      </c>
      <c r="M12" s="205"/>
      <c r="N12" s="205"/>
      <c r="O12" s="205"/>
      <c r="P12" s="206"/>
    </row>
    <row r="13" spans="1:16" ht="126.75" customHeight="1" thickBot="1" x14ac:dyDescent="0.25">
      <c r="A13" s="192"/>
      <c r="B13" s="212"/>
      <c r="C13" s="213"/>
      <c r="D13" s="215"/>
      <c r="E13" s="217"/>
      <c r="F13" s="53" t="s">
        <v>55</v>
      </c>
      <c r="G13" s="56" t="s">
        <v>56</v>
      </c>
      <c r="H13" s="56" t="s">
        <v>57</v>
      </c>
      <c r="I13" s="56" t="s">
        <v>58</v>
      </c>
      <c r="J13" s="56" t="s">
        <v>59</v>
      </c>
      <c r="K13" s="58" t="s">
        <v>60</v>
      </c>
      <c r="L13" s="69" t="s">
        <v>55</v>
      </c>
      <c r="M13" s="56" t="s">
        <v>57</v>
      </c>
      <c r="N13" s="56" t="s">
        <v>58</v>
      </c>
      <c r="O13" s="56" t="s">
        <v>59</v>
      </c>
      <c r="P13" s="88" t="s">
        <v>60</v>
      </c>
    </row>
    <row r="14" spans="1:16" x14ac:dyDescent="0.2">
      <c r="A14" s="50">
        <f>IF(P14=0,0,IF(COUNTBLANK(P14)=1,0,COUNTA($P$14:P14)))</f>
        <v>0</v>
      </c>
      <c r="B14" s="23">
        <f>IF($C$4="Neattiecināmās izmaksas",IF('4a+c+n'!$Q14="N",'4a+c+n'!B14,0))</f>
        <v>0</v>
      </c>
      <c r="C14" s="23">
        <f>IF($C$4="Neattiecināmās izmaksas",IF('4a+c+n'!$Q14="N",'4a+c+n'!C14,0))</f>
        <v>0</v>
      </c>
      <c r="D14" s="23">
        <f>IF($C$4="Neattiecināmās izmaksas",IF('4a+c+n'!$Q14="N",'4a+c+n'!D14,0))</f>
        <v>0</v>
      </c>
      <c r="E14" s="45"/>
      <c r="F14" s="63"/>
      <c r="G14" s="113"/>
      <c r="H14" s="113">
        <f>IF($C$4="Neattiecināmās izmaksas",IF('4a+c+n'!$Q14="N",'4a+c+n'!H14,0))</f>
        <v>0</v>
      </c>
      <c r="I14" s="113"/>
      <c r="J14" s="113"/>
      <c r="K14" s="114">
        <f>IF($C$4="Neattiecināmās izmaksas",IF('4a+c+n'!$Q14="N",'4a+c+n'!K14,0))</f>
        <v>0</v>
      </c>
      <c r="L14" s="81">
        <f>IF($C$4="Neattiecināmās izmaksas",IF('4a+c+n'!$Q14="N",'4a+c+n'!L14,0))</f>
        <v>0</v>
      </c>
      <c r="M14" s="113">
        <f>IF($C$4="Neattiecināmās izmaksas",IF('4a+c+n'!$Q14="N",'4a+c+n'!M14,0))</f>
        <v>0</v>
      </c>
      <c r="N14" s="113">
        <f>IF($C$4="Neattiecināmās izmaksas",IF('4a+c+n'!$Q14="N",'4a+c+n'!N14,0))</f>
        <v>0</v>
      </c>
      <c r="O14" s="113">
        <f>IF($C$4="Neattiecināmās izmaksas",IF('4a+c+n'!$Q14="N",'4a+c+n'!O14,0))</f>
        <v>0</v>
      </c>
      <c r="P14" s="114">
        <f>IF($C$4="Neattiecināmās izmaksas",IF('4a+c+n'!$Q14="N",'4a+c+n'!P14,0))</f>
        <v>0</v>
      </c>
    </row>
    <row r="15" spans="1:16" x14ac:dyDescent="0.2">
      <c r="A15" s="51">
        <f>IF(P15=0,0,IF(COUNTBLANK(P15)=1,0,COUNTA($P$14:P15)))</f>
        <v>0</v>
      </c>
      <c r="B15" s="24">
        <f>IF($C$4="Neattiecināmās izmaksas",IF('4a+c+n'!$Q15="N",'4a+c+n'!B15,0))</f>
        <v>0</v>
      </c>
      <c r="C15" s="24">
        <f>IF($C$4="Neattiecināmās izmaksas",IF('4a+c+n'!$Q15="N",'4a+c+n'!C15,0))</f>
        <v>0</v>
      </c>
      <c r="D15" s="24">
        <f>IF($C$4="Neattiecināmās izmaksas",IF('4a+c+n'!$Q15="N",'4a+c+n'!D15,0))</f>
        <v>0</v>
      </c>
      <c r="E15" s="46"/>
      <c r="F15" s="65"/>
      <c r="G15" s="115"/>
      <c r="H15" s="115">
        <f>IF($C$4="Neattiecināmās izmaksas",IF('4a+c+n'!$Q15="N",'4a+c+n'!H15,0))</f>
        <v>0</v>
      </c>
      <c r="I15" s="115"/>
      <c r="J15" s="115"/>
      <c r="K15" s="116">
        <f>IF($C$4="Neattiecināmās izmaksas",IF('4a+c+n'!$Q15="N",'4a+c+n'!K15,0))</f>
        <v>0</v>
      </c>
      <c r="L15" s="82">
        <f>IF($C$4="Neattiecināmās izmaksas",IF('4a+c+n'!$Q15="N",'4a+c+n'!L15,0))</f>
        <v>0</v>
      </c>
      <c r="M15" s="115">
        <f>IF($C$4="Neattiecināmās izmaksas",IF('4a+c+n'!$Q15="N",'4a+c+n'!M15,0))</f>
        <v>0</v>
      </c>
      <c r="N15" s="115">
        <f>IF($C$4="Neattiecināmās izmaksas",IF('4a+c+n'!$Q15="N",'4a+c+n'!N15,0))</f>
        <v>0</v>
      </c>
      <c r="O15" s="115">
        <f>IF($C$4="Neattiecināmās izmaksas",IF('4a+c+n'!$Q15="N",'4a+c+n'!O15,0))</f>
        <v>0</v>
      </c>
      <c r="P15" s="116">
        <f>IF($C$4="Neattiecināmās izmaksas",IF('4a+c+n'!$Q15="N",'4a+c+n'!P15,0))</f>
        <v>0</v>
      </c>
    </row>
    <row r="16" spans="1:16" x14ac:dyDescent="0.2">
      <c r="A16" s="51">
        <f>IF(P16=0,0,IF(COUNTBLANK(P16)=1,0,COUNTA($P$14:P16)))</f>
        <v>0</v>
      </c>
      <c r="B16" s="24">
        <f>IF($C$4="Neattiecināmās izmaksas",IF('4a+c+n'!$Q16="N",'4a+c+n'!B16,0))</f>
        <v>0</v>
      </c>
      <c r="C16" s="24">
        <f>IF($C$4="Neattiecināmās izmaksas",IF('4a+c+n'!$Q16="N",'4a+c+n'!C16,0))</f>
        <v>0</v>
      </c>
      <c r="D16" s="24">
        <f>IF($C$4="Neattiecināmās izmaksas",IF('4a+c+n'!$Q16="N",'4a+c+n'!D16,0))</f>
        <v>0</v>
      </c>
      <c r="E16" s="46"/>
      <c r="F16" s="65"/>
      <c r="G16" s="115"/>
      <c r="H16" s="115">
        <f>IF($C$4="Neattiecināmās izmaksas",IF('4a+c+n'!$Q16="N",'4a+c+n'!H16,0))</f>
        <v>0</v>
      </c>
      <c r="I16" s="115"/>
      <c r="J16" s="115"/>
      <c r="K16" s="116">
        <f>IF($C$4="Neattiecināmās izmaksas",IF('4a+c+n'!$Q16="N",'4a+c+n'!K16,0))</f>
        <v>0</v>
      </c>
      <c r="L16" s="82">
        <f>IF($C$4="Neattiecināmās izmaksas",IF('4a+c+n'!$Q16="N",'4a+c+n'!L16,0))</f>
        <v>0</v>
      </c>
      <c r="M16" s="115">
        <f>IF($C$4="Neattiecināmās izmaksas",IF('4a+c+n'!$Q16="N",'4a+c+n'!M16,0))</f>
        <v>0</v>
      </c>
      <c r="N16" s="115">
        <f>IF($C$4="Neattiecināmās izmaksas",IF('4a+c+n'!$Q16="N",'4a+c+n'!N16,0))</f>
        <v>0</v>
      </c>
      <c r="O16" s="115">
        <f>IF($C$4="Neattiecināmās izmaksas",IF('4a+c+n'!$Q16="N",'4a+c+n'!O16,0))</f>
        <v>0</v>
      </c>
      <c r="P16" s="116">
        <f>IF($C$4="Neattiecināmās izmaksas",IF('4a+c+n'!$Q16="N",'4a+c+n'!P16,0))</f>
        <v>0</v>
      </c>
    </row>
    <row r="17" spans="1:16" x14ac:dyDescent="0.2">
      <c r="A17" s="51">
        <f>IF(P17=0,0,IF(COUNTBLANK(P17)=1,0,COUNTA($P$14:P17)))</f>
        <v>0</v>
      </c>
      <c r="B17" s="24">
        <f>IF($C$4="Neattiecināmās izmaksas",IF('4a+c+n'!$Q17="N",'4a+c+n'!B17,0))</f>
        <v>0</v>
      </c>
      <c r="C17" s="24">
        <f>IF($C$4="Neattiecināmās izmaksas",IF('4a+c+n'!$Q17="N",'4a+c+n'!C17,0))</f>
        <v>0</v>
      </c>
      <c r="D17" s="24">
        <f>IF($C$4="Neattiecināmās izmaksas",IF('4a+c+n'!$Q17="N",'4a+c+n'!D17,0))</f>
        <v>0</v>
      </c>
      <c r="E17" s="46"/>
      <c r="F17" s="65"/>
      <c r="G17" s="115"/>
      <c r="H17" s="115">
        <f>IF($C$4="Neattiecināmās izmaksas",IF('4a+c+n'!$Q17="N",'4a+c+n'!H17,0))</f>
        <v>0</v>
      </c>
      <c r="I17" s="115"/>
      <c r="J17" s="115"/>
      <c r="K17" s="116">
        <f>IF($C$4="Neattiecināmās izmaksas",IF('4a+c+n'!$Q17="N",'4a+c+n'!K17,0))</f>
        <v>0</v>
      </c>
      <c r="L17" s="82">
        <f>IF($C$4="Neattiecināmās izmaksas",IF('4a+c+n'!$Q17="N",'4a+c+n'!L17,0))</f>
        <v>0</v>
      </c>
      <c r="M17" s="115">
        <f>IF($C$4="Neattiecināmās izmaksas",IF('4a+c+n'!$Q17="N",'4a+c+n'!M17,0))</f>
        <v>0</v>
      </c>
      <c r="N17" s="115">
        <f>IF($C$4="Neattiecināmās izmaksas",IF('4a+c+n'!$Q17="N",'4a+c+n'!N17,0))</f>
        <v>0</v>
      </c>
      <c r="O17" s="115">
        <f>IF($C$4="Neattiecināmās izmaksas",IF('4a+c+n'!$Q17="N",'4a+c+n'!O17,0))</f>
        <v>0</v>
      </c>
      <c r="P17" s="116">
        <f>IF($C$4="Neattiecināmās izmaksas",IF('4a+c+n'!$Q17="N",'4a+c+n'!P17,0))</f>
        <v>0</v>
      </c>
    </row>
    <row r="18" spans="1:16" x14ac:dyDescent="0.2">
      <c r="A18" s="51">
        <f>IF(P18=0,0,IF(COUNTBLANK(P18)=1,0,COUNTA($P$14:P18)))</f>
        <v>0</v>
      </c>
      <c r="B18" s="24">
        <f>IF($C$4="Neattiecināmās izmaksas",IF('4a+c+n'!$Q18="N",'4a+c+n'!B18,0))</f>
        <v>0</v>
      </c>
      <c r="C18" s="24">
        <f>IF($C$4="Neattiecināmās izmaksas",IF('4a+c+n'!$Q18="N",'4a+c+n'!C18,0))</f>
        <v>0</v>
      </c>
      <c r="D18" s="24">
        <f>IF($C$4="Neattiecināmās izmaksas",IF('4a+c+n'!$Q18="N",'4a+c+n'!D18,0))</f>
        <v>0</v>
      </c>
      <c r="E18" s="46"/>
      <c r="F18" s="65"/>
      <c r="G18" s="115"/>
      <c r="H18" s="115">
        <f>IF($C$4="Neattiecināmās izmaksas",IF('4a+c+n'!$Q18="N",'4a+c+n'!H18,0))</f>
        <v>0</v>
      </c>
      <c r="I18" s="115"/>
      <c r="J18" s="115"/>
      <c r="K18" s="116">
        <f>IF($C$4="Neattiecināmās izmaksas",IF('4a+c+n'!$Q18="N",'4a+c+n'!K18,0))</f>
        <v>0</v>
      </c>
      <c r="L18" s="82">
        <f>IF($C$4="Neattiecināmās izmaksas",IF('4a+c+n'!$Q18="N",'4a+c+n'!L18,0))</f>
        <v>0</v>
      </c>
      <c r="M18" s="115">
        <f>IF($C$4="Neattiecināmās izmaksas",IF('4a+c+n'!$Q18="N",'4a+c+n'!M18,0))</f>
        <v>0</v>
      </c>
      <c r="N18" s="115">
        <f>IF($C$4="Neattiecināmās izmaksas",IF('4a+c+n'!$Q18="N",'4a+c+n'!N18,0))</f>
        <v>0</v>
      </c>
      <c r="O18" s="115">
        <f>IF($C$4="Neattiecināmās izmaksas",IF('4a+c+n'!$Q18="N",'4a+c+n'!O18,0))</f>
        <v>0</v>
      </c>
      <c r="P18" s="116">
        <f>IF($C$4="Neattiecināmās izmaksas",IF('4a+c+n'!$Q18="N",'4a+c+n'!P18,0))</f>
        <v>0</v>
      </c>
    </row>
    <row r="19" spans="1:16" x14ac:dyDescent="0.2">
      <c r="A19" s="51">
        <f>IF(P19=0,0,IF(COUNTBLANK(P19)=1,0,COUNTA($P$14:P19)))</f>
        <v>0</v>
      </c>
      <c r="B19" s="24">
        <f>IF($C$4="Neattiecināmās izmaksas",IF('4a+c+n'!$Q19="N",'4a+c+n'!B19,0))</f>
        <v>0</v>
      </c>
      <c r="C19" s="24">
        <f>IF($C$4="Neattiecināmās izmaksas",IF('4a+c+n'!$Q19="N",'4a+c+n'!C19,0))</f>
        <v>0</v>
      </c>
      <c r="D19" s="24">
        <f>IF($C$4="Neattiecināmās izmaksas",IF('4a+c+n'!$Q19="N",'4a+c+n'!D19,0))</f>
        <v>0</v>
      </c>
      <c r="E19" s="46"/>
      <c r="F19" s="65"/>
      <c r="G19" s="115"/>
      <c r="H19" s="115">
        <f>IF($C$4="Neattiecināmās izmaksas",IF('4a+c+n'!$Q19="N",'4a+c+n'!H19,0))</f>
        <v>0</v>
      </c>
      <c r="I19" s="115"/>
      <c r="J19" s="115"/>
      <c r="K19" s="116">
        <f>IF($C$4="Neattiecināmās izmaksas",IF('4a+c+n'!$Q19="N",'4a+c+n'!K19,0))</f>
        <v>0</v>
      </c>
      <c r="L19" s="82">
        <f>IF($C$4="Neattiecināmās izmaksas",IF('4a+c+n'!$Q19="N",'4a+c+n'!L19,0))</f>
        <v>0</v>
      </c>
      <c r="M19" s="115">
        <f>IF($C$4="Neattiecināmās izmaksas",IF('4a+c+n'!$Q19="N",'4a+c+n'!M19,0))</f>
        <v>0</v>
      </c>
      <c r="N19" s="115">
        <f>IF($C$4="Neattiecināmās izmaksas",IF('4a+c+n'!$Q19="N",'4a+c+n'!N19,0))</f>
        <v>0</v>
      </c>
      <c r="O19" s="115">
        <f>IF($C$4="Neattiecināmās izmaksas",IF('4a+c+n'!$Q19="N",'4a+c+n'!O19,0))</f>
        <v>0</v>
      </c>
      <c r="P19" s="116">
        <f>IF($C$4="Neattiecināmās izmaksas",IF('4a+c+n'!$Q19="N",'4a+c+n'!P19,0))</f>
        <v>0</v>
      </c>
    </row>
    <row r="20" spans="1:16" x14ac:dyDescent="0.2">
      <c r="A20" s="51">
        <f>IF(P20=0,0,IF(COUNTBLANK(P20)=1,0,COUNTA($P$14:P20)))</f>
        <v>0</v>
      </c>
      <c r="B20" s="24">
        <f>IF($C$4="Neattiecināmās izmaksas",IF('4a+c+n'!$Q20="N",'4a+c+n'!B20,0))</f>
        <v>0</v>
      </c>
      <c r="C20" s="24">
        <f>IF($C$4="Neattiecināmās izmaksas",IF('4a+c+n'!$Q20="N",'4a+c+n'!C20,0))</f>
        <v>0</v>
      </c>
      <c r="D20" s="24">
        <f>IF($C$4="Neattiecināmās izmaksas",IF('4a+c+n'!$Q20="N",'4a+c+n'!D20,0))</f>
        <v>0</v>
      </c>
      <c r="E20" s="46"/>
      <c r="F20" s="65"/>
      <c r="G20" s="115"/>
      <c r="H20" s="115">
        <f>IF($C$4="Neattiecināmās izmaksas",IF('4a+c+n'!$Q20="N",'4a+c+n'!H20,0))</f>
        <v>0</v>
      </c>
      <c r="I20" s="115"/>
      <c r="J20" s="115"/>
      <c r="K20" s="116">
        <f>IF($C$4="Neattiecināmās izmaksas",IF('4a+c+n'!$Q20="N",'4a+c+n'!K20,0))</f>
        <v>0</v>
      </c>
      <c r="L20" s="82">
        <f>IF($C$4="Neattiecināmās izmaksas",IF('4a+c+n'!$Q20="N",'4a+c+n'!L20,0))</f>
        <v>0</v>
      </c>
      <c r="M20" s="115">
        <f>IF($C$4="Neattiecināmās izmaksas",IF('4a+c+n'!$Q20="N",'4a+c+n'!M20,0))</f>
        <v>0</v>
      </c>
      <c r="N20" s="115">
        <f>IF($C$4="Neattiecināmās izmaksas",IF('4a+c+n'!$Q20="N",'4a+c+n'!N20,0))</f>
        <v>0</v>
      </c>
      <c r="O20" s="115">
        <f>IF($C$4="Neattiecināmās izmaksas",IF('4a+c+n'!$Q20="N",'4a+c+n'!O20,0))</f>
        <v>0</v>
      </c>
      <c r="P20" s="116">
        <f>IF($C$4="Neattiecināmās izmaksas",IF('4a+c+n'!$Q20="N",'4a+c+n'!P20,0))</f>
        <v>0</v>
      </c>
    </row>
    <row r="21" spans="1:16" x14ac:dyDescent="0.2">
      <c r="A21" s="51">
        <f>IF(P21=0,0,IF(COUNTBLANK(P21)=1,0,COUNTA($P$14:P21)))</f>
        <v>0</v>
      </c>
      <c r="B21" s="24">
        <f>IF($C$4="Neattiecināmās izmaksas",IF('4a+c+n'!$Q21="N",'4a+c+n'!B21,0))</f>
        <v>0</v>
      </c>
      <c r="C21" s="24">
        <f>IF($C$4="Neattiecināmās izmaksas",IF('4a+c+n'!$Q21="N",'4a+c+n'!C21,0))</f>
        <v>0</v>
      </c>
      <c r="D21" s="24">
        <f>IF($C$4="Neattiecināmās izmaksas",IF('4a+c+n'!$Q21="N",'4a+c+n'!D21,0))</f>
        <v>0</v>
      </c>
      <c r="E21" s="46"/>
      <c r="F21" s="65"/>
      <c r="G21" s="115"/>
      <c r="H21" s="115">
        <f>IF($C$4="Neattiecināmās izmaksas",IF('4a+c+n'!$Q21="N",'4a+c+n'!H21,0))</f>
        <v>0</v>
      </c>
      <c r="I21" s="115"/>
      <c r="J21" s="115"/>
      <c r="K21" s="116">
        <f>IF($C$4="Neattiecināmās izmaksas",IF('4a+c+n'!$Q21="N",'4a+c+n'!K21,0))</f>
        <v>0</v>
      </c>
      <c r="L21" s="82">
        <f>IF($C$4="Neattiecināmās izmaksas",IF('4a+c+n'!$Q21="N",'4a+c+n'!L21,0))</f>
        <v>0</v>
      </c>
      <c r="M21" s="115">
        <f>IF($C$4="Neattiecināmās izmaksas",IF('4a+c+n'!$Q21="N",'4a+c+n'!M21,0))</f>
        <v>0</v>
      </c>
      <c r="N21" s="115">
        <f>IF($C$4="Neattiecināmās izmaksas",IF('4a+c+n'!$Q21="N",'4a+c+n'!N21,0))</f>
        <v>0</v>
      </c>
      <c r="O21" s="115">
        <f>IF($C$4="Neattiecināmās izmaksas",IF('4a+c+n'!$Q21="N",'4a+c+n'!O21,0))</f>
        <v>0</v>
      </c>
      <c r="P21" s="116">
        <f>IF($C$4="Neattiecināmās izmaksas",IF('4a+c+n'!$Q21="N",'4a+c+n'!P21,0))</f>
        <v>0</v>
      </c>
    </row>
    <row r="22" spans="1:16" x14ac:dyDescent="0.2">
      <c r="A22" s="51">
        <f>IF(P22=0,0,IF(COUNTBLANK(P22)=1,0,COUNTA($P$14:P22)))</f>
        <v>0</v>
      </c>
      <c r="B22" s="24">
        <f>IF($C$4="Neattiecināmās izmaksas",IF('4a+c+n'!$Q22="N",'4a+c+n'!B22,0))</f>
        <v>0</v>
      </c>
      <c r="C22" s="24">
        <f>IF($C$4="Neattiecināmās izmaksas",IF('4a+c+n'!$Q22="N",'4a+c+n'!C22,0))</f>
        <v>0</v>
      </c>
      <c r="D22" s="24">
        <f>IF($C$4="Neattiecināmās izmaksas",IF('4a+c+n'!$Q22="N",'4a+c+n'!D22,0))</f>
        <v>0</v>
      </c>
      <c r="E22" s="46"/>
      <c r="F22" s="65"/>
      <c r="G22" s="115"/>
      <c r="H22" s="115">
        <f>IF($C$4="Neattiecināmās izmaksas",IF('4a+c+n'!$Q22="N",'4a+c+n'!H22,0))</f>
        <v>0</v>
      </c>
      <c r="I22" s="115"/>
      <c r="J22" s="115"/>
      <c r="K22" s="116">
        <f>IF($C$4="Neattiecināmās izmaksas",IF('4a+c+n'!$Q22="N",'4a+c+n'!K22,0))</f>
        <v>0</v>
      </c>
      <c r="L22" s="82">
        <f>IF($C$4="Neattiecināmās izmaksas",IF('4a+c+n'!$Q22="N",'4a+c+n'!L22,0))</f>
        <v>0</v>
      </c>
      <c r="M22" s="115">
        <f>IF($C$4="Neattiecināmās izmaksas",IF('4a+c+n'!$Q22="N",'4a+c+n'!M22,0))</f>
        <v>0</v>
      </c>
      <c r="N22" s="115">
        <f>IF($C$4="Neattiecināmās izmaksas",IF('4a+c+n'!$Q22="N",'4a+c+n'!N22,0))</f>
        <v>0</v>
      </c>
      <c r="O22" s="115">
        <f>IF($C$4="Neattiecināmās izmaksas",IF('4a+c+n'!$Q22="N",'4a+c+n'!O22,0))</f>
        <v>0</v>
      </c>
      <c r="P22" s="116">
        <f>IF($C$4="Neattiecināmās izmaksas",IF('4a+c+n'!$Q22="N",'4a+c+n'!P22,0))</f>
        <v>0</v>
      </c>
    </row>
    <row r="23" spans="1:16" x14ac:dyDescent="0.2">
      <c r="A23" s="51">
        <f>IF(P23=0,0,IF(COUNTBLANK(P23)=1,0,COUNTA($P$14:P23)))</f>
        <v>0</v>
      </c>
      <c r="B23" s="24">
        <f>IF($C$4="Neattiecināmās izmaksas",IF('4a+c+n'!$Q23="N",'4a+c+n'!B23,0))</f>
        <v>0</v>
      </c>
      <c r="C23" s="24">
        <f>IF($C$4="Neattiecināmās izmaksas",IF('4a+c+n'!$Q23="N",'4a+c+n'!C23,0))</f>
        <v>0</v>
      </c>
      <c r="D23" s="24">
        <f>IF($C$4="Neattiecināmās izmaksas",IF('4a+c+n'!$Q23="N",'4a+c+n'!D23,0))</f>
        <v>0</v>
      </c>
      <c r="E23" s="46"/>
      <c r="F23" s="65"/>
      <c r="G23" s="115"/>
      <c r="H23" s="115">
        <f>IF($C$4="Neattiecināmās izmaksas",IF('4a+c+n'!$Q23="N",'4a+c+n'!H23,0))</f>
        <v>0</v>
      </c>
      <c r="I23" s="115"/>
      <c r="J23" s="115"/>
      <c r="K23" s="116">
        <f>IF($C$4="Neattiecināmās izmaksas",IF('4a+c+n'!$Q23="N",'4a+c+n'!K23,0))</f>
        <v>0</v>
      </c>
      <c r="L23" s="82">
        <f>IF($C$4="Neattiecināmās izmaksas",IF('4a+c+n'!$Q23="N",'4a+c+n'!L23,0))</f>
        <v>0</v>
      </c>
      <c r="M23" s="115">
        <f>IF($C$4="Neattiecināmās izmaksas",IF('4a+c+n'!$Q23="N",'4a+c+n'!M23,0))</f>
        <v>0</v>
      </c>
      <c r="N23" s="115">
        <f>IF($C$4="Neattiecināmās izmaksas",IF('4a+c+n'!$Q23="N",'4a+c+n'!N23,0))</f>
        <v>0</v>
      </c>
      <c r="O23" s="115">
        <f>IF($C$4="Neattiecināmās izmaksas",IF('4a+c+n'!$Q23="N",'4a+c+n'!O23,0))</f>
        <v>0</v>
      </c>
      <c r="P23" s="116">
        <f>IF($C$4="Neattiecināmās izmaksas",IF('4a+c+n'!$Q23="N",'4a+c+n'!P23,0))</f>
        <v>0</v>
      </c>
    </row>
    <row r="24" spans="1:16" x14ac:dyDescent="0.2">
      <c r="A24" s="51">
        <f>IF(P24=0,0,IF(COUNTBLANK(P24)=1,0,COUNTA($P$14:P24)))</f>
        <v>0</v>
      </c>
      <c r="B24" s="24">
        <f>IF($C$4="Neattiecināmās izmaksas",IF('4a+c+n'!$Q24="N",'4a+c+n'!B24,0))</f>
        <v>0</v>
      </c>
      <c r="C24" s="24">
        <f>IF($C$4="Neattiecināmās izmaksas",IF('4a+c+n'!$Q24="N",'4a+c+n'!C24,0))</f>
        <v>0</v>
      </c>
      <c r="D24" s="24">
        <f>IF($C$4="Neattiecināmās izmaksas",IF('4a+c+n'!$Q24="N",'4a+c+n'!D24,0))</f>
        <v>0</v>
      </c>
      <c r="E24" s="46"/>
      <c r="F24" s="65"/>
      <c r="G24" s="115"/>
      <c r="H24" s="115">
        <f>IF($C$4="Neattiecināmās izmaksas",IF('4a+c+n'!$Q24="N",'4a+c+n'!H24,0))</f>
        <v>0</v>
      </c>
      <c r="I24" s="115"/>
      <c r="J24" s="115"/>
      <c r="K24" s="116">
        <f>IF($C$4="Neattiecināmās izmaksas",IF('4a+c+n'!$Q24="N",'4a+c+n'!K24,0))</f>
        <v>0</v>
      </c>
      <c r="L24" s="82">
        <f>IF($C$4="Neattiecināmās izmaksas",IF('4a+c+n'!$Q24="N",'4a+c+n'!L24,0))</f>
        <v>0</v>
      </c>
      <c r="M24" s="115">
        <f>IF($C$4="Neattiecināmās izmaksas",IF('4a+c+n'!$Q24="N",'4a+c+n'!M24,0))</f>
        <v>0</v>
      </c>
      <c r="N24" s="115">
        <f>IF($C$4="Neattiecināmās izmaksas",IF('4a+c+n'!$Q24="N",'4a+c+n'!N24,0))</f>
        <v>0</v>
      </c>
      <c r="O24" s="115">
        <f>IF($C$4="Neattiecināmās izmaksas",IF('4a+c+n'!$Q24="N",'4a+c+n'!O24,0))</f>
        <v>0</v>
      </c>
      <c r="P24" s="116">
        <f>IF($C$4="Neattiecināmās izmaksas",IF('4a+c+n'!$Q24="N",'4a+c+n'!P24,0))</f>
        <v>0</v>
      </c>
    </row>
    <row r="25" spans="1:16" ht="12" thickBot="1" x14ac:dyDescent="0.25">
      <c r="A25" s="51">
        <f>IF(P25=0,0,IF(COUNTBLANK(P25)=1,0,COUNTA($P$14:P25)))</f>
        <v>0</v>
      </c>
      <c r="B25" s="24">
        <f>IF($C$4="Neattiecināmās izmaksas",IF('4a+c+n'!$Q25="N",'4a+c+n'!B25,0))</f>
        <v>0</v>
      </c>
      <c r="C25" s="24">
        <f>IF($C$4="Neattiecināmās izmaksas",IF('4a+c+n'!$Q25="N",'4a+c+n'!C25,0))</f>
        <v>0</v>
      </c>
      <c r="D25" s="24">
        <f>IF($C$4="Neattiecināmās izmaksas",IF('4a+c+n'!$Q25="N",'4a+c+n'!D25,0))</f>
        <v>0</v>
      </c>
      <c r="E25" s="46"/>
      <c r="F25" s="65"/>
      <c r="G25" s="115"/>
      <c r="H25" s="115">
        <f>IF($C$4="Neattiecināmās izmaksas",IF('4a+c+n'!$Q25="N",'4a+c+n'!H25,0))</f>
        <v>0</v>
      </c>
      <c r="I25" s="115"/>
      <c r="J25" s="115"/>
      <c r="K25" s="116">
        <f>IF($C$4="Neattiecināmās izmaksas",IF('4a+c+n'!$Q25="N",'4a+c+n'!K25,0))</f>
        <v>0</v>
      </c>
      <c r="L25" s="82">
        <f>IF($C$4="Neattiecināmās izmaksas",IF('4a+c+n'!$Q25="N",'4a+c+n'!L25,0))</f>
        <v>0</v>
      </c>
      <c r="M25" s="115">
        <f>IF($C$4="Neattiecināmās izmaksas",IF('4a+c+n'!$Q25="N",'4a+c+n'!M25,0))</f>
        <v>0</v>
      </c>
      <c r="N25" s="115">
        <f>IF($C$4="Neattiecināmās izmaksas",IF('4a+c+n'!$Q25="N",'4a+c+n'!N25,0))</f>
        <v>0</v>
      </c>
      <c r="O25" s="115">
        <f>IF($C$4="Neattiecināmās izmaksas",IF('4a+c+n'!$Q25="N",'4a+c+n'!O25,0))</f>
        <v>0</v>
      </c>
      <c r="P25" s="116">
        <f>IF($C$4="Neattiecināmās izmaksas",IF('4a+c+n'!$Q25="N",'4a+c+n'!P25,0))</f>
        <v>0</v>
      </c>
    </row>
    <row r="26" spans="1:16" ht="12" customHeight="1" thickBot="1" x14ac:dyDescent="0.25">
      <c r="A26" s="207" t="s">
        <v>62</v>
      </c>
      <c r="B26" s="208"/>
      <c r="C26" s="208"/>
      <c r="D26" s="208"/>
      <c r="E26" s="208"/>
      <c r="F26" s="208"/>
      <c r="G26" s="208"/>
      <c r="H26" s="208"/>
      <c r="I26" s="208"/>
      <c r="J26" s="208"/>
      <c r="K26" s="209"/>
      <c r="L26" s="129">
        <f>SUM(L14:L25)</f>
        <v>0</v>
      </c>
      <c r="M26" s="130">
        <f>SUM(M14:M25)</f>
        <v>0</v>
      </c>
      <c r="N26" s="130">
        <f>SUM(N14:N25)</f>
        <v>0</v>
      </c>
      <c r="O26" s="130">
        <f>SUM(O14:O25)</f>
        <v>0</v>
      </c>
      <c r="P26" s="131">
        <f>SUM(P14:P25)</f>
        <v>0</v>
      </c>
    </row>
    <row r="27" spans="1:16" x14ac:dyDescent="0.2">
      <c r="A27" s="16"/>
      <c r="B27" s="16"/>
      <c r="C27" s="16"/>
      <c r="D27" s="16"/>
      <c r="E27" s="16"/>
      <c r="F27" s="16"/>
      <c r="G27" s="16"/>
      <c r="H27" s="16"/>
      <c r="I27" s="16"/>
      <c r="J27" s="16"/>
      <c r="K27" s="16"/>
      <c r="L27" s="16"/>
      <c r="M27" s="16"/>
      <c r="N27" s="16"/>
      <c r="O27" s="16"/>
      <c r="P27" s="16"/>
    </row>
    <row r="28" spans="1:16" x14ac:dyDescent="0.2">
      <c r="A28" s="16"/>
      <c r="B28" s="16"/>
      <c r="C28" s="16"/>
      <c r="D28" s="16"/>
      <c r="E28" s="16"/>
      <c r="F28" s="16"/>
      <c r="G28" s="16"/>
      <c r="H28" s="16"/>
      <c r="I28" s="16"/>
      <c r="J28" s="16"/>
      <c r="K28" s="16"/>
      <c r="L28" s="16"/>
      <c r="M28" s="16"/>
      <c r="N28" s="16"/>
      <c r="O28" s="16"/>
      <c r="P28" s="16"/>
    </row>
    <row r="29" spans="1:16" x14ac:dyDescent="0.2">
      <c r="A29" s="1" t="s">
        <v>14</v>
      </c>
      <c r="B29" s="16"/>
      <c r="C29" s="210">
        <f>'Kops n'!C28:H28</f>
        <v>0</v>
      </c>
      <c r="D29" s="210"/>
      <c r="E29" s="210"/>
      <c r="F29" s="210"/>
      <c r="G29" s="210"/>
      <c r="H29" s="210"/>
      <c r="I29" s="16"/>
      <c r="J29" s="16"/>
      <c r="K29" s="16"/>
      <c r="L29" s="16"/>
      <c r="M29" s="16"/>
      <c r="N29" s="16"/>
      <c r="O29" s="16"/>
      <c r="P29" s="16"/>
    </row>
    <row r="30" spans="1:16" x14ac:dyDescent="0.2">
      <c r="A30" s="16"/>
      <c r="B30" s="16"/>
      <c r="C30" s="136" t="s">
        <v>15</v>
      </c>
      <c r="D30" s="136"/>
      <c r="E30" s="136"/>
      <c r="F30" s="136"/>
      <c r="G30" s="136"/>
      <c r="H30" s="136"/>
      <c r="I30" s="16"/>
      <c r="J30" s="16"/>
      <c r="K30" s="16"/>
      <c r="L30" s="16"/>
      <c r="M30" s="16"/>
      <c r="N30" s="16"/>
      <c r="O30" s="16"/>
      <c r="P30" s="16"/>
    </row>
    <row r="31" spans="1:16" x14ac:dyDescent="0.2">
      <c r="A31" s="16"/>
      <c r="B31" s="16"/>
      <c r="C31" s="16"/>
      <c r="D31" s="16"/>
      <c r="E31" s="16"/>
      <c r="F31" s="16"/>
      <c r="G31" s="16"/>
      <c r="H31" s="16"/>
      <c r="I31" s="16"/>
      <c r="J31" s="16"/>
      <c r="K31" s="16"/>
      <c r="L31" s="16"/>
      <c r="M31" s="16"/>
      <c r="N31" s="16"/>
      <c r="O31" s="16"/>
      <c r="P31" s="16"/>
    </row>
    <row r="32" spans="1:16" x14ac:dyDescent="0.2">
      <c r="A32" s="155" t="str">
        <f>'Kops n'!A31:D31</f>
        <v>Tāme sastādīta 202_. gada _.________</v>
      </c>
      <c r="B32" s="156"/>
      <c r="C32" s="156"/>
      <c r="D32" s="156"/>
      <c r="E32" s="16"/>
      <c r="F32" s="16"/>
      <c r="G32" s="16"/>
      <c r="H32" s="16"/>
      <c r="I32" s="16"/>
      <c r="J32" s="16"/>
      <c r="K32" s="16"/>
      <c r="L32" s="16"/>
      <c r="M32" s="16"/>
      <c r="N32" s="16"/>
      <c r="O32" s="16"/>
      <c r="P32" s="16"/>
    </row>
    <row r="33" spans="1:16" x14ac:dyDescent="0.2">
      <c r="A33" s="16"/>
      <c r="B33" s="16"/>
      <c r="C33" s="16"/>
      <c r="D33" s="16"/>
      <c r="E33" s="16"/>
      <c r="F33" s="16"/>
      <c r="G33" s="16"/>
      <c r="H33" s="16"/>
      <c r="I33" s="16"/>
      <c r="J33" s="16"/>
      <c r="K33" s="16"/>
      <c r="L33" s="16"/>
      <c r="M33" s="16"/>
      <c r="N33" s="16"/>
      <c r="O33" s="16"/>
      <c r="P33" s="16"/>
    </row>
    <row r="34" spans="1:16" x14ac:dyDescent="0.2">
      <c r="A34" s="1" t="s">
        <v>41</v>
      </c>
      <c r="B34" s="16"/>
      <c r="C34" s="210">
        <f>'Kops n'!C33:H33</f>
        <v>0</v>
      </c>
      <c r="D34" s="210"/>
      <c r="E34" s="210"/>
      <c r="F34" s="210"/>
      <c r="G34" s="210"/>
      <c r="H34" s="210"/>
      <c r="I34" s="16"/>
      <c r="J34" s="16"/>
      <c r="K34" s="16"/>
      <c r="L34" s="16"/>
      <c r="M34" s="16"/>
      <c r="N34" s="16"/>
      <c r="O34" s="16"/>
      <c r="P34" s="16"/>
    </row>
    <row r="35" spans="1:16" x14ac:dyDescent="0.2">
      <c r="A35" s="16"/>
      <c r="B35" s="16"/>
      <c r="C35" s="136" t="s">
        <v>15</v>
      </c>
      <c r="D35" s="136"/>
      <c r="E35" s="136"/>
      <c r="F35" s="136"/>
      <c r="G35" s="136"/>
      <c r="H35" s="136"/>
      <c r="I35" s="16"/>
      <c r="J35" s="16"/>
      <c r="K35" s="16"/>
      <c r="L35" s="16"/>
      <c r="M35" s="16"/>
      <c r="N35" s="16"/>
      <c r="O35" s="16"/>
      <c r="P35" s="16"/>
    </row>
    <row r="36" spans="1:16" x14ac:dyDescent="0.2">
      <c r="A36" s="16"/>
      <c r="B36" s="16"/>
      <c r="C36" s="16"/>
      <c r="D36" s="16"/>
      <c r="E36" s="16"/>
      <c r="F36" s="16"/>
      <c r="G36" s="16"/>
      <c r="H36" s="16"/>
      <c r="I36" s="16"/>
      <c r="J36" s="16"/>
      <c r="K36" s="16"/>
      <c r="L36" s="16"/>
      <c r="M36" s="16"/>
      <c r="N36" s="16"/>
      <c r="O36" s="16"/>
      <c r="P36" s="16"/>
    </row>
    <row r="37" spans="1:16" x14ac:dyDescent="0.2">
      <c r="A37" s="78" t="s">
        <v>16</v>
      </c>
      <c r="B37" s="42"/>
      <c r="C37" s="83">
        <f>'Kops n'!C36</f>
        <v>0</v>
      </c>
      <c r="D37" s="42"/>
      <c r="E37" s="16"/>
      <c r="F37" s="16"/>
      <c r="G37" s="16"/>
      <c r="H37" s="16"/>
      <c r="I37" s="16"/>
      <c r="J37" s="16"/>
      <c r="K37" s="16"/>
      <c r="L37" s="16"/>
      <c r="M37" s="16"/>
      <c r="N37" s="16"/>
      <c r="O37" s="16"/>
      <c r="P37" s="16"/>
    </row>
    <row r="38" spans="1:16" x14ac:dyDescent="0.2">
      <c r="A38" s="16"/>
      <c r="B38" s="16"/>
      <c r="C38" s="16"/>
      <c r="D38" s="16"/>
      <c r="E38" s="16"/>
      <c r="F38" s="16"/>
      <c r="G38" s="16"/>
      <c r="H38" s="16"/>
      <c r="I38" s="16"/>
      <c r="J38" s="16"/>
      <c r="K38" s="16"/>
      <c r="L38" s="16"/>
      <c r="M38" s="16"/>
      <c r="N38" s="16"/>
      <c r="O38" s="16"/>
      <c r="P38" s="16"/>
    </row>
  </sheetData>
  <mergeCells count="23">
    <mergeCell ref="C2:I2"/>
    <mergeCell ref="C3:I3"/>
    <mergeCell ref="C4:I4"/>
    <mergeCell ref="D5:L5"/>
    <mergeCell ref="D6:L6"/>
    <mergeCell ref="D8:L8"/>
    <mergeCell ref="A9:F9"/>
    <mergeCell ref="J9:M9"/>
    <mergeCell ref="N9:O9"/>
    <mergeCell ref="D7:L7"/>
    <mergeCell ref="C35:H35"/>
    <mergeCell ref="L12:P12"/>
    <mergeCell ref="A26:K26"/>
    <mergeCell ref="C29:H29"/>
    <mergeCell ref="C30:H30"/>
    <mergeCell ref="A32:D32"/>
    <mergeCell ref="C34:H34"/>
    <mergeCell ref="A12:A13"/>
    <mergeCell ref="B12:B13"/>
    <mergeCell ref="C12:C13"/>
    <mergeCell ref="D12:D13"/>
    <mergeCell ref="E12:E13"/>
    <mergeCell ref="F12:K12"/>
  </mergeCells>
  <conditionalFormatting sqref="A26:K26">
    <cfRule type="containsText" dxfId="2"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1" priority="1" operator="equal">
      <formula>0</formula>
    </cfRule>
  </conditionalFormatting>
  <conditionalFormatting sqref="C2:I2 D5:L8 N9:O9 L26:P26 C29:H29 C34:H34 C37">
    <cfRule type="cellIs" dxfId="0" priority="2"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6E783-E929-448A-8C0C-5BBAE2F768B6}">
  <sheetPr>
    <tabColor theme="8"/>
  </sheetPr>
  <dimension ref="A2:C36"/>
  <sheetViews>
    <sheetView workbookViewId="0"/>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37" t="s">
        <v>1</v>
      </c>
      <c r="C4" s="137"/>
    </row>
    <row r="5" spans="1:3" x14ac:dyDescent="0.2">
      <c r="A5" s="2"/>
      <c r="B5" s="2"/>
      <c r="C5" s="2"/>
    </row>
    <row r="6" spans="1:3" x14ac:dyDescent="0.2">
      <c r="C6" s="4" t="s">
        <v>2</v>
      </c>
    </row>
    <row r="8" spans="1:3" x14ac:dyDescent="0.2">
      <c r="B8" s="138" t="s">
        <v>3</v>
      </c>
      <c r="C8" s="138"/>
    </row>
    <row r="11" spans="1:3" x14ac:dyDescent="0.2">
      <c r="B11" s="2" t="s">
        <v>4</v>
      </c>
    </row>
    <row r="12" spans="1:3" x14ac:dyDescent="0.2">
      <c r="B12" s="55" t="s">
        <v>18</v>
      </c>
    </row>
    <row r="13" spans="1:3" x14ac:dyDescent="0.2">
      <c r="A13" s="4" t="s">
        <v>5</v>
      </c>
      <c r="B13" s="149" t="str">
        <f>'Kopt a '!B13:C13</f>
        <v>DZĪVOJAMĀS MĀJAS FASĀŽU VIENKĀRŠOTĀ ATJAUNOŠANA</v>
      </c>
      <c r="C13" s="149"/>
    </row>
    <row r="14" spans="1:3" x14ac:dyDescent="0.2">
      <c r="A14" s="4" t="s">
        <v>6</v>
      </c>
      <c r="B14" s="150" t="str">
        <f>'Kopt a '!B14:C14</f>
        <v>DZĪVOJAMĀS MĀJAS FASĀŽU VIENKĀRŠOTĀ ATJAUNOŠANA</v>
      </c>
      <c r="C14" s="150"/>
    </row>
    <row r="15" spans="1:3" x14ac:dyDescent="0.2">
      <c r="A15" s="4" t="s">
        <v>7</v>
      </c>
      <c r="B15" s="150" t="str">
        <f>'Kopt a '!B15:C15</f>
        <v xml:space="preserve">BAZNĪCAS IELA 8, JAUNOLAINE, OLAINES </v>
      </c>
      <c r="C15" s="150"/>
    </row>
    <row r="16" spans="1:3" x14ac:dyDescent="0.2">
      <c r="A16" s="4" t="s">
        <v>8</v>
      </c>
      <c r="B16" s="151" t="str">
        <f>'Kopt a '!B16:C16</f>
        <v>Iepirkums Nr. AS OŪS 2023/13_E</v>
      </c>
      <c r="C16" s="151"/>
    </row>
    <row r="17" spans="1:3" ht="12" thickBot="1" x14ac:dyDescent="0.25"/>
    <row r="18" spans="1:3" x14ac:dyDescent="0.2">
      <c r="A18" s="5" t="s">
        <v>9</v>
      </c>
      <c r="B18" s="6" t="s">
        <v>10</v>
      </c>
      <c r="C18" s="7" t="s">
        <v>11</v>
      </c>
    </row>
    <row r="19" spans="1:3" x14ac:dyDescent="0.2">
      <c r="A19" s="51">
        <f>'Kopt a+c+n'!A19</f>
        <v>1</v>
      </c>
      <c r="B19" s="77" t="str">
        <f>'Kopt a+c+n'!B19</f>
        <v>DZĪVOJAMĀS MĀJAS FASĀŽU VIENKĀRŠOTĀ ATJAUNOŠANA</v>
      </c>
      <c r="C19" s="103">
        <f>'Kops c'!E23</f>
        <v>0</v>
      </c>
    </row>
    <row r="20" spans="1:3" x14ac:dyDescent="0.2">
      <c r="A20" s="10"/>
      <c r="B20" s="11"/>
      <c r="C20" s="103"/>
    </row>
    <row r="21" spans="1:3" x14ac:dyDescent="0.2">
      <c r="A21" s="8"/>
      <c r="B21" s="9"/>
      <c r="C21" s="103"/>
    </row>
    <row r="22" spans="1:3" x14ac:dyDescent="0.2">
      <c r="A22" s="8"/>
      <c r="B22" s="9"/>
      <c r="C22" s="103"/>
    </row>
    <row r="23" spans="1:3" x14ac:dyDescent="0.2">
      <c r="A23" s="8"/>
      <c r="B23" s="9"/>
      <c r="C23" s="103"/>
    </row>
    <row r="24" spans="1:3" x14ac:dyDescent="0.2">
      <c r="A24" s="8"/>
      <c r="B24" s="9"/>
      <c r="C24" s="103"/>
    </row>
    <row r="25" spans="1:3" ht="12" thickBot="1" x14ac:dyDescent="0.25">
      <c r="A25" s="43"/>
      <c r="B25" s="44"/>
      <c r="C25" s="104"/>
    </row>
    <row r="26" spans="1:3" ht="12" thickBot="1" x14ac:dyDescent="0.25">
      <c r="A26" s="12"/>
      <c r="B26" s="13" t="s">
        <v>12</v>
      </c>
      <c r="C26" s="105">
        <f>SUM(C19:C25)</f>
        <v>0</v>
      </c>
    </row>
    <row r="27" spans="1:3" ht="12" thickBot="1" x14ac:dyDescent="0.25">
      <c r="B27" s="14"/>
      <c r="C27" s="15"/>
    </row>
    <row r="28" spans="1:3" ht="12" thickBot="1" x14ac:dyDescent="0.25">
      <c r="A28" s="139" t="s">
        <v>13</v>
      </c>
      <c r="B28" s="140"/>
      <c r="C28" s="106">
        <f>ROUND(C26*21%,2)</f>
        <v>0</v>
      </c>
    </row>
    <row r="31" spans="1:3" x14ac:dyDescent="0.2">
      <c r="A31" s="1" t="s">
        <v>14</v>
      </c>
      <c r="B31" s="145">
        <f>'Kopt a+c+n'!B31:C31</f>
        <v>0</v>
      </c>
      <c r="C31" s="145"/>
    </row>
    <row r="32" spans="1:3" x14ac:dyDescent="0.2">
      <c r="B32" s="136" t="s">
        <v>15</v>
      </c>
      <c r="C32" s="136"/>
    </row>
    <row r="34" spans="1:3" x14ac:dyDescent="0.2">
      <c r="A34" s="1" t="s">
        <v>16</v>
      </c>
      <c r="B34" s="74">
        <f>'Kopt a+c+n'!B34</f>
        <v>0</v>
      </c>
      <c r="C34" s="16"/>
    </row>
    <row r="35" spans="1:3" x14ac:dyDescent="0.2">
      <c r="A35" s="16"/>
      <c r="B35" s="16"/>
      <c r="C35" s="16"/>
    </row>
    <row r="36" spans="1:3" x14ac:dyDescent="0.2">
      <c r="A36" s="1" t="str">
        <f>'Kopt a+c+n'!A36</f>
        <v>Tāme sastādīta 202_. gada _.________</v>
      </c>
    </row>
  </sheetData>
  <mergeCells count="9">
    <mergeCell ref="A28:B28"/>
    <mergeCell ref="B31:C31"/>
    <mergeCell ref="B32:C32"/>
    <mergeCell ref="B4:C4"/>
    <mergeCell ref="B8:C8"/>
    <mergeCell ref="B13:C13"/>
    <mergeCell ref="B14:C14"/>
    <mergeCell ref="B15:C15"/>
    <mergeCell ref="B16:C16"/>
  </mergeCells>
  <conditionalFormatting sqref="A36">
    <cfRule type="cellIs" dxfId="139" priority="6" operator="equal">
      <formula>"Tāme sastādīta 20__. gada __. _________"</formula>
    </cfRule>
  </conditionalFormatting>
  <conditionalFormatting sqref="B13:B16 A19:C19 C26 C28 B31:C31 B34">
    <cfRule type="cellIs" dxfId="138" priority="2" operator="equal">
      <formula>68757.18</formula>
    </cfRule>
  </conditionalFormatting>
  <conditionalFormatting sqref="B13:B16 A19:C19 C26 C28">
    <cfRule type="cellIs" dxfId="137" priority="1" operator="equal">
      <formula>0</formula>
    </cfRule>
  </conditionalFormatting>
  <conditionalFormatting sqref="B34">
    <cfRule type="cellIs" dxfId="136" priority="4" operator="equal">
      <formula>0</formula>
    </cfRule>
  </conditionalFormatting>
  <conditionalFormatting sqref="B31:C31 B34">
    <cfRule type="cellIs" dxfId="135" priority="3" operator="equal">
      <formula>0</formula>
    </cfRule>
  </conditionalFormatting>
  <conditionalFormatting sqref="B31:C31">
    <cfRule type="cellIs" dxfId="134" priority="5"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A1AB7-1C54-48CE-8B9B-12AF225927C6}">
  <sheetPr codeName="Sheet3">
    <tabColor theme="8"/>
  </sheetPr>
  <dimension ref="A2:C36"/>
  <sheetViews>
    <sheetView workbookViewId="0">
      <selection activeCell="J37" sqref="J37"/>
    </sheetView>
  </sheetViews>
  <sheetFormatPr defaultRowHeight="11.25" x14ac:dyDescent="0.2"/>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x14ac:dyDescent="0.2">
      <c r="C2" s="2" t="s">
        <v>0</v>
      </c>
    </row>
    <row r="3" spans="1:3" x14ac:dyDescent="0.2">
      <c r="A3" s="2"/>
      <c r="B3" s="3"/>
      <c r="C3" s="3"/>
    </row>
    <row r="4" spans="1:3" x14ac:dyDescent="0.2">
      <c r="B4" s="137" t="s">
        <v>1</v>
      </c>
      <c r="C4" s="137"/>
    </row>
    <row r="5" spans="1:3" x14ac:dyDescent="0.2">
      <c r="A5" s="2"/>
      <c r="B5" s="2"/>
      <c r="C5" s="2"/>
    </row>
    <row r="6" spans="1:3" x14ac:dyDescent="0.2">
      <c r="C6" s="4" t="s">
        <v>2</v>
      </c>
    </row>
    <row r="8" spans="1:3" x14ac:dyDescent="0.2">
      <c r="B8" s="138" t="s">
        <v>3</v>
      </c>
      <c r="C8" s="138"/>
    </row>
    <row r="11" spans="1:3" x14ac:dyDescent="0.2">
      <c r="B11" s="2" t="s">
        <v>4</v>
      </c>
    </row>
    <row r="12" spans="1:3" x14ac:dyDescent="0.2">
      <c r="B12" s="55" t="s">
        <v>19</v>
      </c>
    </row>
    <row r="13" spans="1:3" x14ac:dyDescent="0.2">
      <c r="A13" s="4" t="s">
        <v>5</v>
      </c>
      <c r="B13" s="149" t="str">
        <f>'Kopt a '!B13:C13</f>
        <v>DZĪVOJAMĀS MĀJAS FASĀŽU VIENKĀRŠOTĀ ATJAUNOŠANA</v>
      </c>
      <c r="C13" s="149"/>
    </row>
    <row r="14" spans="1:3" x14ac:dyDescent="0.2">
      <c r="A14" s="4" t="s">
        <v>6</v>
      </c>
      <c r="B14" s="150" t="str">
        <f>'Kopt a '!B14:C14</f>
        <v>DZĪVOJAMĀS MĀJAS FASĀŽU VIENKĀRŠOTĀ ATJAUNOŠANA</v>
      </c>
      <c r="C14" s="150"/>
    </row>
    <row r="15" spans="1:3" x14ac:dyDescent="0.2">
      <c r="A15" s="4" t="s">
        <v>7</v>
      </c>
      <c r="B15" s="150" t="str">
        <f>'Kopt a '!B15:C15</f>
        <v xml:space="preserve">BAZNĪCAS IELA 8, JAUNOLAINE, OLAINES </v>
      </c>
      <c r="C15" s="150"/>
    </row>
    <row r="16" spans="1:3" x14ac:dyDescent="0.2">
      <c r="A16" s="4" t="s">
        <v>8</v>
      </c>
      <c r="B16" s="151" t="str">
        <f>'Kopt a '!B16:C16</f>
        <v>Iepirkums Nr. AS OŪS 2023/13_E</v>
      </c>
      <c r="C16" s="151"/>
    </row>
    <row r="17" spans="1:3" ht="12" thickBot="1" x14ac:dyDescent="0.25"/>
    <row r="18" spans="1:3" x14ac:dyDescent="0.2">
      <c r="A18" s="5" t="s">
        <v>9</v>
      </c>
      <c r="B18" s="6" t="s">
        <v>10</v>
      </c>
      <c r="C18" s="7" t="s">
        <v>11</v>
      </c>
    </row>
    <row r="19" spans="1:3" x14ac:dyDescent="0.2">
      <c r="A19" s="51">
        <f>'Kopt a+c+n'!A19</f>
        <v>1</v>
      </c>
      <c r="B19" s="77" t="str">
        <f>'Kopt a+c+n'!B19</f>
        <v>DZĪVOJAMĀS MĀJAS FASĀŽU VIENKĀRŠOTĀ ATJAUNOŠANA</v>
      </c>
      <c r="C19" s="103">
        <f>'Kops n'!E23</f>
        <v>0</v>
      </c>
    </row>
    <row r="20" spans="1:3" x14ac:dyDescent="0.2">
      <c r="A20" s="10"/>
      <c r="B20" s="11"/>
      <c r="C20" s="103"/>
    </row>
    <row r="21" spans="1:3" x14ac:dyDescent="0.2">
      <c r="A21" s="8"/>
      <c r="B21" s="9"/>
      <c r="C21" s="103"/>
    </row>
    <row r="22" spans="1:3" x14ac:dyDescent="0.2">
      <c r="A22" s="8"/>
      <c r="B22" s="9"/>
      <c r="C22" s="103"/>
    </row>
    <row r="23" spans="1:3" x14ac:dyDescent="0.2">
      <c r="A23" s="8"/>
      <c r="B23" s="9"/>
      <c r="C23" s="103"/>
    </row>
    <row r="24" spans="1:3" x14ac:dyDescent="0.2">
      <c r="A24" s="8"/>
      <c r="B24" s="9"/>
      <c r="C24" s="103"/>
    </row>
    <row r="25" spans="1:3" ht="12" thickBot="1" x14ac:dyDescent="0.25">
      <c r="A25" s="43"/>
      <c r="B25" s="44"/>
      <c r="C25" s="104"/>
    </row>
    <row r="26" spans="1:3" ht="12" thickBot="1" x14ac:dyDescent="0.25">
      <c r="A26" s="12"/>
      <c r="B26" s="13" t="s">
        <v>12</v>
      </c>
      <c r="C26" s="105">
        <f>SUM(C19:C25)</f>
        <v>0</v>
      </c>
    </row>
    <row r="27" spans="1:3" ht="12" thickBot="1" x14ac:dyDescent="0.25">
      <c r="B27" s="14"/>
      <c r="C27" s="15"/>
    </row>
    <row r="28" spans="1:3" ht="12" thickBot="1" x14ac:dyDescent="0.25">
      <c r="A28" s="139" t="s">
        <v>13</v>
      </c>
      <c r="B28" s="140"/>
      <c r="C28" s="106">
        <f>ROUND(C26*21%,2)</f>
        <v>0</v>
      </c>
    </row>
    <row r="31" spans="1:3" x14ac:dyDescent="0.2">
      <c r="A31" s="1" t="s">
        <v>14</v>
      </c>
      <c r="B31" s="145">
        <f>'Kopt a+c+n'!B31:C31</f>
        <v>0</v>
      </c>
      <c r="C31" s="145"/>
    </row>
    <row r="32" spans="1:3" x14ac:dyDescent="0.2">
      <c r="B32" s="136" t="s">
        <v>15</v>
      </c>
      <c r="C32" s="136"/>
    </row>
    <row r="34" spans="1:3" x14ac:dyDescent="0.2">
      <c r="A34" s="1" t="s">
        <v>16</v>
      </c>
      <c r="B34" s="74">
        <f>'Kopt a+c+n'!B34</f>
        <v>0</v>
      </c>
      <c r="C34" s="16"/>
    </row>
    <row r="35" spans="1:3" x14ac:dyDescent="0.2">
      <c r="A35" s="16"/>
      <c r="B35" s="16"/>
      <c r="C35" s="16"/>
    </row>
    <row r="36" spans="1:3" x14ac:dyDescent="0.2">
      <c r="A36" s="1" t="str">
        <f>'Kopt a+c+n'!A36</f>
        <v>Tāme sastādīta 202_. gada _.________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133" priority="6" operator="equal">
      <formula>"Tāme sastādīta 20__. gada __. _________"</formula>
    </cfRule>
  </conditionalFormatting>
  <conditionalFormatting sqref="B13:B16 A19:C19 C26 C28 B31:C31 B34">
    <cfRule type="cellIs" dxfId="132" priority="2" operator="equal">
      <formula>68757.18</formula>
    </cfRule>
  </conditionalFormatting>
  <conditionalFormatting sqref="B13:B16 A19:C19 C26 C28">
    <cfRule type="cellIs" dxfId="131" priority="1" operator="equal">
      <formula>0</formula>
    </cfRule>
  </conditionalFormatting>
  <conditionalFormatting sqref="B34">
    <cfRule type="cellIs" dxfId="130" priority="4" operator="equal">
      <formula>0</formula>
    </cfRule>
  </conditionalFormatting>
  <conditionalFormatting sqref="B31:C31 B34">
    <cfRule type="cellIs" dxfId="129" priority="3" operator="equal">
      <formula>0</formula>
    </cfRule>
  </conditionalFormatting>
  <conditionalFormatting sqref="B31:C31">
    <cfRule type="cellIs" dxfId="128" priority="5"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A43-B4C7-4247-B899-4F316ECA05DF}">
  <sheetPr codeName="Sheet4">
    <tabColor theme="9" tint="0.39997558519241921"/>
  </sheetPr>
  <dimension ref="A1:I55"/>
  <sheetViews>
    <sheetView workbookViewId="0">
      <selection activeCell="G33" sqref="G33"/>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62" width="9.140625" style="1" customWidth="1"/>
    <col min="163" max="163" width="3.7109375" style="1"/>
    <col min="164" max="164" width="4.5703125" style="1" customWidth="1"/>
    <col min="165" max="165" width="5.85546875" style="1" customWidth="1"/>
    <col min="166" max="166" width="36" style="1" customWidth="1"/>
    <col min="167" max="167" width="9.7109375" style="1" customWidth="1"/>
    <col min="168" max="168" width="11.85546875" style="1" customWidth="1"/>
    <col min="169" max="169" width="9" style="1" customWidth="1"/>
    <col min="170" max="170" width="9.7109375" style="1" customWidth="1"/>
    <col min="171" max="171" width="9.28515625" style="1" customWidth="1"/>
    <col min="172" max="172" width="8.7109375" style="1" customWidth="1"/>
    <col min="173" max="173" width="6.85546875" style="1" customWidth="1"/>
    <col min="174" max="418" width="9.140625" style="1" customWidth="1"/>
    <col min="419" max="419" width="3.7109375" style="1"/>
    <col min="420" max="420" width="4.5703125" style="1" customWidth="1"/>
    <col min="421" max="421" width="5.85546875" style="1" customWidth="1"/>
    <col min="422" max="422" width="36" style="1" customWidth="1"/>
    <col min="423" max="423" width="9.7109375" style="1" customWidth="1"/>
    <col min="424" max="424" width="11.85546875" style="1" customWidth="1"/>
    <col min="425" max="425" width="9" style="1" customWidth="1"/>
    <col min="426" max="426" width="9.7109375" style="1" customWidth="1"/>
    <col min="427" max="427" width="9.28515625" style="1" customWidth="1"/>
    <col min="428" max="428" width="8.7109375" style="1" customWidth="1"/>
    <col min="429" max="429" width="6.85546875" style="1" customWidth="1"/>
    <col min="430" max="674" width="9.140625" style="1" customWidth="1"/>
    <col min="675" max="675" width="3.7109375" style="1"/>
    <col min="676" max="676" width="4.5703125" style="1" customWidth="1"/>
    <col min="677" max="677" width="5.85546875" style="1" customWidth="1"/>
    <col min="678" max="678" width="36" style="1" customWidth="1"/>
    <col min="679" max="679" width="9.7109375" style="1" customWidth="1"/>
    <col min="680" max="680" width="11.85546875" style="1" customWidth="1"/>
    <col min="681" max="681" width="9" style="1" customWidth="1"/>
    <col min="682" max="682" width="9.7109375" style="1" customWidth="1"/>
    <col min="683" max="683" width="9.28515625" style="1" customWidth="1"/>
    <col min="684" max="684" width="8.7109375" style="1" customWidth="1"/>
    <col min="685" max="685" width="6.85546875" style="1" customWidth="1"/>
    <col min="686" max="930" width="9.140625" style="1" customWidth="1"/>
    <col min="931" max="931" width="3.7109375" style="1"/>
    <col min="932" max="932" width="4.5703125" style="1" customWidth="1"/>
    <col min="933" max="933" width="5.85546875" style="1" customWidth="1"/>
    <col min="934" max="934" width="36" style="1" customWidth="1"/>
    <col min="935" max="935" width="9.7109375" style="1" customWidth="1"/>
    <col min="936" max="936" width="11.85546875" style="1" customWidth="1"/>
    <col min="937" max="937" width="9" style="1" customWidth="1"/>
    <col min="938" max="938" width="9.7109375" style="1" customWidth="1"/>
    <col min="939" max="939" width="9.28515625" style="1" customWidth="1"/>
    <col min="940" max="940" width="8.7109375" style="1" customWidth="1"/>
    <col min="941" max="941" width="6.85546875" style="1" customWidth="1"/>
    <col min="942" max="1186" width="9.140625" style="1" customWidth="1"/>
    <col min="1187" max="1187" width="3.7109375" style="1"/>
    <col min="1188" max="1188" width="4.5703125" style="1" customWidth="1"/>
    <col min="1189" max="1189" width="5.85546875" style="1" customWidth="1"/>
    <col min="1190" max="1190" width="36" style="1" customWidth="1"/>
    <col min="1191" max="1191" width="9.7109375" style="1" customWidth="1"/>
    <col min="1192" max="1192" width="11.85546875" style="1" customWidth="1"/>
    <col min="1193" max="1193" width="9" style="1" customWidth="1"/>
    <col min="1194" max="1194" width="9.7109375" style="1" customWidth="1"/>
    <col min="1195" max="1195" width="9.28515625" style="1" customWidth="1"/>
    <col min="1196" max="1196" width="8.7109375" style="1" customWidth="1"/>
    <col min="1197" max="1197" width="6.85546875" style="1" customWidth="1"/>
    <col min="1198" max="1442" width="9.140625" style="1" customWidth="1"/>
    <col min="1443" max="1443" width="3.7109375" style="1"/>
    <col min="1444" max="1444" width="4.5703125" style="1" customWidth="1"/>
    <col min="1445" max="1445" width="5.85546875" style="1" customWidth="1"/>
    <col min="1446" max="1446" width="36" style="1" customWidth="1"/>
    <col min="1447" max="1447" width="9.7109375" style="1" customWidth="1"/>
    <col min="1448" max="1448" width="11.85546875" style="1" customWidth="1"/>
    <col min="1449" max="1449" width="9" style="1" customWidth="1"/>
    <col min="1450" max="1450" width="9.7109375" style="1" customWidth="1"/>
    <col min="1451" max="1451" width="9.28515625" style="1" customWidth="1"/>
    <col min="1452" max="1452" width="8.7109375" style="1" customWidth="1"/>
    <col min="1453" max="1453" width="6.85546875" style="1" customWidth="1"/>
    <col min="1454" max="1698" width="9.140625" style="1" customWidth="1"/>
    <col min="1699" max="1699" width="3.7109375" style="1"/>
    <col min="1700" max="1700" width="4.5703125" style="1" customWidth="1"/>
    <col min="1701" max="1701" width="5.85546875" style="1" customWidth="1"/>
    <col min="1702" max="1702" width="36" style="1" customWidth="1"/>
    <col min="1703" max="1703" width="9.7109375" style="1" customWidth="1"/>
    <col min="1704" max="1704" width="11.85546875" style="1" customWidth="1"/>
    <col min="1705" max="1705" width="9" style="1" customWidth="1"/>
    <col min="1706" max="1706" width="9.7109375" style="1" customWidth="1"/>
    <col min="1707" max="1707" width="9.28515625" style="1" customWidth="1"/>
    <col min="1708" max="1708" width="8.7109375" style="1" customWidth="1"/>
    <col min="1709" max="1709" width="6.85546875" style="1" customWidth="1"/>
    <col min="1710" max="1954" width="9.140625" style="1" customWidth="1"/>
    <col min="1955" max="1955" width="3.7109375" style="1"/>
    <col min="1956" max="1956" width="4.5703125" style="1" customWidth="1"/>
    <col min="1957" max="1957" width="5.85546875" style="1" customWidth="1"/>
    <col min="1958" max="1958" width="36" style="1" customWidth="1"/>
    <col min="1959" max="1959" width="9.7109375" style="1" customWidth="1"/>
    <col min="1960" max="1960" width="11.85546875" style="1" customWidth="1"/>
    <col min="1961" max="1961" width="9" style="1" customWidth="1"/>
    <col min="1962" max="1962" width="9.7109375" style="1" customWidth="1"/>
    <col min="1963" max="1963" width="9.28515625" style="1" customWidth="1"/>
    <col min="1964" max="1964" width="8.7109375" style="1" customWidth="1"/>
    <col min="1965" max="1965" width="6.85546875" style="1" customWidth="1"/>
    <col min="1966" max="2210" width="9.140625" style="1" customWidth="1"/>
    <col min="2211" max="2211" width="3.7109375" style="1"/>
    <col min="2212" max="2212" width="4.5703125" style="1" customWidth="1"/>
    <col min="2213" max="2213" width="5.85546875" style="1" customWidth="1"/>
    <col min="2214" max="2214" width="36" style="1" customWidth="1"/>
    <col min="2215" max="2215" width="9.7109375" style="1" customWidth="1"/>
    <col min="2216" max="2216" width="11.85546875" style="1" customWidth="1"/>
    <col min="2217" max="2217" width="9" style="1" customWidth="1"/>
    <col min="2218" max="2218" width="9.7109375" style="1" customWidth="1"/>
    <col min="2219" max="2219" width="9.28515625" style="1" customWidth="1"/>
    <col min="2220" max="2220" width="8.7109375" style="1" customWidth="1"/>
    <col min="2221" max="2221" width="6.85546875" style="1" customWidth="1"/>
    <col min="2222" max="2466" width="9.140625" style="1" customWidth="1"/>
    <col min="2467" max="2467" width="3.7109375" style="1"/>
    <col min="2468" max="2468" width="4.5703125" style="1" customWidth="1"/>
    <col min="2469" max="2469" width="5.85546875" style="1" customWidth="1"/>
    <col min="2470" max="2470" width="36" style="1" customWidth="1"/>
    <col min="2471" max="2471" width="9.7109375" style="1" customWidth="1"/>
    <col min="2472" max="2472" width="11.85546875" style="1" customWidth="1"/>
    <col min="2473" max="2473" width="9" style="1" customWidth="1"/>
    <col min="2474" max="2474" width="9.7109375" style="1" customWidth="1"/>
    <col min="2475" max="2475" width="9.28515625" style="1" customWidth="1"/>
    <col min="2476" max="2476" width="8.7109375" style="1" customWidth="1"/>
    <col min="2477" max="2477" width="6.85546875" style="1" customWidth="1"/>
    <col min="2478" max="2722" width="9.140625" style="1" customWidth="1"/>
    <col min="2723" max="2723" width="3.7109375" style="1"/>
    <col min="2724" max="2724" width="4.5703125" style="1" customWidth="1"/>
    <col min="2725" max="2725" width="5.85546875" style="1" customWidth="1"/>
    <col min="2726" max="2726" width="36" style="1" customWidth="1"/>
    <col min="2727" max="2727" width="9.7109375" style="1" customWidth="1"/>
    <col min="2728" max="2728" width="11.85546875" style="1" customWidth="1"/>
    <col min="2729" max="2729" width="9" style="1" customWidth="1"/>
    <col min="2730" max="2730" width="9.7109375" style="1" customWidth="1"/>
    <col min="2731" max="2731" width="9.28515625" style="1" customWidth="1"/>
    <col min="2732" max="2732" width="8.7109375" style="1" customWidth="1"/>
    <col min="2733" max="2733" width="6.85546875" style="1" customWidth="1"/>
    <col min="2734" max="2978" width="9.140625" style="1" customWidth="1"/>
    <col min="2979" max="2979" width="3.7109375" style="1"/>
    <col min="2980" max="2980" width="4.5703125" style="1" customWidth="1"/>
    <col min="2981" max="2981" width="5.85546875" style="1" customWidth="1"/>
    <col min="2982" max="2982" width="36" style="1" customWidth="1"/>
    <col min="2983" max="2983" width="9.7109375" style="1" customWidth="1"/>
    <col min="2984" max="2984" width="11.85546875" style="1" customWidth="1"/>
    <col min="2985" max="2985" width="9" style="1" customWidth="1"/>
    <col min="2986" max="2986" width="9.7109375" style="1" customWidth="1"/>
    <col min="2987" max="2987" width="9.28515625" style="1" customWidth="1"/>
    <col min="2988" max="2988" width="8.7109375" style="1" customWidth="1"/>
    <col min="2989" max="2989" width="6.85546875" style="1" customWidth="1"/>
    <col min="2990" max="3234" width="9.140625" style="1" customWidth="1"/>
    <col min="3235" max="3235" width="3.7109375" style="1"/>
    <col min="3236" max="3236" width="4.5703125" style="1" customWidth="1"/>
    <col min="3237" max="3237" width="5.85546875" style="1" customWidth="1"/>
    <col min="3238" max="3238" width="36" style="1" customWidth="1"/>
    <col min="3239" max="3239" width="9.7109375" style="1" customWidth="1"/>
    <col min="3240" max="3240" width="11.85546875" style="1" customWidth="1"/>
    <col min="3241" max="3241" width="9" style="1" customWidth="1"/>
    <col min="3242" max="3242" width="9.7109375" style="1" customWidth="1"/>
    <col min="3243" max="3243" width="9.28515625" style="1" customWidth="1"/>
    <col min="3244" max="3244" width="8.7109375" style="1" customWidth="1"/>
    <col min="3245" max="3245" width="6.85546875" style="1" customWidth="1"/>
    <col min="3246" max="3490" width="9.140625" style="1" customWidth="1"/>
    <col min="3491" max="3491" width="3.7109375" style="1"/>
    <col min="3492" max="3492" width="4.5703125" style="1" customWidth="1"/>
    <col min="3493" max="3493" width="5.85546875" style="1" customWidth="1"/>
    <col min="3494" max="3494" width="36" style="1" customWidth="1"/>
    <col min="3495" max="3495" width="9.7109375" style="1" customWidth="1"/>
    <col min="3496" max="3496" width="11.85546875" style="1" customWidth="1"/>
    <col min="3497" max="3497" width="9" style="1" customWidth="1"/>
    <col min="3498" max="3498" width="9.7109375" style="1" customWidth="1"/>
    <col min="3499" max="3499" width="9.28515625" style="1" customWidth="1"/>
    <col min="3500" max="3500" width="8.7109375" style="1" customWidth="1"/>
    <col min="3501" max="3501" width="6.85546875" style="1" customWidth="1"/>
    <col min="3502" max="3746" width="9.140625" style="1" customWidth="1"/>
    <col min="3747" max="3747" width="3.7109375" style="1"/>
    <col min="3748" max="3748" width="4.5703125" style="1" customWidth="1"/>
    <col min="3749" max="3749" width="5.85546875" style="1" customWidth="1"/>
    <col min="3750" max="3750" width="36" style="1" customWidth="1"/>
    <col min="3751" max="3751" width="9.7109375" style="1" customWidth="1"/>
    <col min="3752" max="3752" width="11.85546875" style="1" customWidth="1"/>
    <col min="3753" max="3753" width="9" style="1" customWidth="1"/>
    <col min="3754" max="3754" width="9.7109375" style="1" customWidth="1"/>
    <col min="3755" max="3755" width="9.28515625" style="1" customWidth="1"/>
    <col min="3756" max="3756" width="8.7109375" style="1" customWidth="1"/>
    <col min="3757" max="3757" width="6.85546875" style="1" customWidth="1"/>
    <col min="3758" max="4002" width="9.140625" style="1" customWidth="1"/>
    <col min="4003" max="4003" width="3.7109375" style="1"/>
    <col min="4004" max="4004" width="4.5703125" style="1" customWidth="1"/>
    <col min="4005" max="4005" width="5.85546875" style="1" customWidth="1"/>
    <col min="4006" max="4006" width="36" style="1" customWidth="1"/>
    <col min="4007" max="4007" width="9.7109375" style="1" customWidth="1"/>
    <col min="4008" max="4008" width="11.85546875" style="1" customWidth="1"/>
    <col min="4009" max="4009" width="9" style="1" customWidth="1"/>
    <col min="4010" max="4010" width="9.7109375" style="1" customWidth="1"/>
    <col min="4011" max="4011" width="9.28515625" style="1" customWidth="1"/>
    <col min="4012" max="4012" width="8.7109375" style="1" customWidth="1"/>
    <col min="4013" max="4013" width="6.85546875" style="1" customWidth="1"/>
    <col min="4014" max="4258" width="9.140625" style="1" customWidth="1"/>
    <col min="4259" max="4259" width="3.7109375" style="1"/>
    <col min="4260" max="4260" width="4.5703125" style="1" customWidth="1"/>
    <col min="4261" max="4261" width="5.85546875" style="1" customWidth="1"/>
    <col min="4262" max="4262" width="36" style="1" customWidth="1"/>
    <col min="4263" max="4263" width="9.7109375" style="1" customWidth="1"/>
    <col min="4264" max="4264" width="11.85546875" style="1" customWidth="1"/>
    <col min="4265" max="4265" width="9" style="1" customWidth="1"/>
    <col min="4266" max="4266" width="9.7109375" style="1" customWidth="1"/>
    <col min="4267" max="4267" width="9.28515625" style="1" customWidth="1"/>
    <col min="4268" max="4268" width="8.7109375" style="1" customWidth="1"/>
    <col min="4269" max="4269" width="6.85546875" style="1" customWidth="1"/>
    <col min="4270" max="4514" width="9.140625" style="1" customWidth="1"/>
    <col min="4515" max="4515" width="3.7109375" style="1"/>
    <col min="4516" max="4516" width="4.5703125" style="1" customWidth="1"/>
    <col min="4517" max="4517" width="5.85546875" style="1" customWidth="1"/>
    <col min="4518" max="4518" width="36" style="1" customWidth="1"/>
    <col min="4519" max="4519" width="9.7109375" style="1" customWidth="1"/>
    <col min="4520" max="4520" width="11.85546875" style="1" customWidth="1"/>
    <col min="4521" max="4521" width="9" style="1" customWidth="1"/>
    <col min="4522" max="4522" width="9.7109375" style="1" customWidth="1"/>
    <col min="4523" max="4523" width="9.28515625" style="1" customWidth="1"/>
    <col min="4524" max="4524" width="8.7109375" style="1" customWidth="1"/>
    <col min="4525" max="4525" width="6.85546875" style="1" customWidth="1"/>
    <col min="4526" max="4770" width="9.140625" style="1" customWidth="1"/>
    <col min="4771" max="4771" width="3.7109375" style="1"/>
    <col min="4772" max="4772" width="4.5703125" style="1" customWidth="1"/>
    <col min="4773" max="4773" width="5.85546875" style="1" customWidth="1"/>
    <col min="4774" max="4774" width="36" style="1" customWidth="1"/>
    <col min="4775" max="4775" width="9.7109375" style="1" customWidth="1"/>
    <col min="4776" max="4776" width="11.85546875" style="1" customWidth="1"/>
    <col min="4777" max="4777" width="9" style="1" customWidth="1"/>
    <col min="4778" max="4778" width="9.7109375" style="1" customWidth="1"/>
    <col min="4779" max="4779" width="9.28515625" style="1" customWidth="1"/>
    <col min="4780" max="4780" width="8.7109375" style="1" customWidth="1"/>
    <col min="4781" max="4781" width="6.85546875" style="1" customWidth="1"/>
    <col min="4782" max="5026" width="9.140625" style="1" customWidth="1"/>
    <col min="5027" max="5027" width="3.7109375" style="1"/>
    <col min="5028" max="5028" width="4.5703125" style="1" customWidth="1"/>
    <col min="5029" max="5029" width="5.85546875" style="1" customWidth="1"/>
    <col min="5030" max="5030" width="36" style="1" customWidth="1"/>
    <col min="5031" max="5031" width="9.7109375" style="1" customWidth="1"/>
    <col min="5032" max="5032" width="11.85546875" style="1" customWidth="1"/>
    <col min="5033" max="5033" width="9" style="1" customWidth="1"/>
    <col min="5034" max="5034" width="9.7109375" style="1" customWidth="1"/>
    <col min="5035" max="5035" width="9.28515625" style="1" customWidth="1"/>
    <col min="5036" max="5036" width="8.7109375" style="1" customWidth="1"/>
    <col min="5037" max="5037" width="6.85546875" style="1" customWidth="1"/>
    <col min="5038" max="5282" width="9.140625" style="1" customWidth="1"/>
    <col min="5283" max="5283" width="3.7109375" style="1"/>
    <col min="5284" max="5284" width="4.5703125" style="1" customWidth="1"/>
    <col min="5285" max="5285" width="5.85546875" style="1" customWidth="1"/>
    <col min="5286" max="5286" width="36" style="1" customWidth="1"/>
    <col min="5287" max="5287" width="9.7109375" style="1" customWidth="1"/>
    <col min="5288" max="5288" width="11.85546875" style="1" customWidth="1"/>
    <col min="5289" max="5289" width="9" style="1" customWidth="1"/>
    <col min="5290" max="5290" width="9.7109375" style="1" customWidth="1"/>
    <col min="5291" max="5291" width="9.28515625" style="1" customWidth="1"/>
    <col min="5292" max="5292" width="8.7109375" style="1" customWidth="1"/>
    <col min="5293" max="5293" width="6.85546875" style="1" customWidth="1"/>
    <col min="5294" max="5538" width="9.140625" style="1" customWidth="1"/>
    <col min="5539" max="5539" width="3.7109375" style="1"/>
    <col min="5540" max="5540" width="4.5703125" style="1" customWidth="1"/>
    <col min="5541" max="5541" width="5.85546875" style="1" customWidth="1"/>
    <col min="5542" max="5542" width="36" style="1" customWidth="1"/>
    <col min="5543" max="5543" width="9.7109375" style="1" customWidth="1"/>
    <col min="5544" max="5544" width="11.85546875" style="1" customWidth="1"/>
    <col min="5545" max="5545" width="9" style="1" customWidth="1"/>
    <col min="5546" max="5546" width="9.7109375" style="1" customWidth="1"/>
    <col min="5547" max="5547" width="9.28515625" style="1" customWidth="1"/>
    <col min="5548" max="5548" width="8.7109375" style="1" customWidth="1"/>
    <col min="5549" max="5549" width="6.85546875" style="1" customWidth="1"/>
    <col min="5550" max="5794" width="9.140625" style="1" customWidth="1"/>
    <col min="5795" max="5795" width="3.7109375" style="1"/>
    <col min="5796" max="5796" width="4.5703125" style="1" customWidth="1"/>
    <col min="5797" max="5797" width="5.85546875" style="1" customWidth="1"/>
    <col min="5798" max="5798" width="36" style="1" customWidth="1"/>
    <col min="5799" max="5799" width="9.7109375" style="1" customWidth="1"/>
    <col min="5800" max="5800" width="11.85546875" style="1" customWidth="1"/>
    <col min="5801" max="5801" width="9" style="1" customWidth="1"/>
    <col min="5802" max="5802" width="9.7109375" style="1" customWidth="1"/>
    <col min="5803" max="5803" width="9.28515625" style="1" customWidth="1"/>
    <col min="5804" max="5804" width="8.7109375" style="1" customWidth="1"/>
    <col min="5805" max="5805" width="6.85546875" style="1" customWidth="1"/>
    <col min="5806" max="6050" width="9.140625" style="1" customWidth="1"/>
    <col min="6051" max="6051" width="3.7109375" style="1"/>
    <col min="6052" max="6052" width="4.5703125" style="1" customWidth="1"/>
    <col min="6053" max="6053" width="5.85546875" style="1" customWidth="1"/>
    <col min="6054" max="6054" width="36" style="1" customWidth="1"/>
    <col min="6055" max="6055" width="9.7109375" style="1" customWidth="1"/>
    <col min="6056" max="6056" width="11.85546875" style="1" customWidth="1"/>
    <col min="6057" max="6057" width="9" style="1" customWidth="1"/>
    <col min="6058" max="6058" width="9.7109375" style="1" customWidth="1"/>
    <col min="6059" max="6059" width="9.28515625" style="1" customWidth="1"/>
    <col min="6060" max="6060" width="8.7109375" style="1" customWidth="1"/>
    <col min="6061" max="6061" width="6.85546875" style="1" customWidth="1"/>
    <col min="6062" max="6306" width="9.140625" style="1" customWidth="1"/>
    <col min="6307" max="6307" width="3.7109375" style="1"/>
    <col min="6308" max="6308" width="4.5703125" style="1" customWidth="1"/>
    <col min="6309" max="6309" width="5.85546875" style="1" customWidth="1"/>
    <col min="6310" max="6310" width="36" style="1" customWidth="1"/>
    <col min="6311" max="6311" width="9.7109375" style="1" customWidth="1"/>
    <col min="6312" max="6312" width="11.85546875" style="1" customWidth="1"/>
    <col min="6313" max="6313" width="9" style="1" customWidth="1"/>
    <col min="6314" max="6314" width="9.7109375" style="1" customWidth="1"/>
    <col min="6315" max="6315" width="9.28515625" style="1" customWidth="1"/>
    <col min="6316" max="6316" width="8.7109375" style="1" customWidth="1"/>
    <col min="6317" max="6317" width="6.85546875" style="1" customWidth="1"/>
    <col min="6318" max="6562" width="9.140625" style="1" customWidth="1"/>
    <col min="6563" max="6563" width="3.7109375" style="1"/>
    <col min="6564" max="6564" width="4.5703125" style="1" customWidth="1"/>
    <col min="6565" max="6565" width="5.85546875" style="1" customWidth="1"/>
    <col min="6566" max="6566" width="36" style="1" customWidth="1"/>
    <col min="6567" max="6567" width="9.7109375" style="1" customWidth="1"/>
    <col min="6568" max="6568" width="11.85546875" style="1" customWidth="1"/>
    <col min="6569" max="6569" width="9" style="1" customWidth="1"/>
    <col min="6570" max="6570" width="9.7109375" style="1" customWidth="1"/>
    <col min="6571" max="6571" width="9.28515625" style="1" customWidth="1"/>
    <col min="6572" max="6572" width="8.7109375" style="1" customWidth="1"/>
    <col min="6573" max="6573" width="6.85546875" style="1" customWidth="1"/>
    <col min="6574" max="6818" width="9.140625" style="1" customWidth="1"/>
    <col min="6819" max="6819" width="3.7109375" style="1"/>
    <col min="6820" max="6820" width="4.5703125" style="1" customWidth="1"/>
    <col min="6821" max="6821" width="5.85546875" style="1" customWidth="1"/>
    <col min="6822" max="6822" width="36" style="1" customWidth="1"/>
    <col min="6823" max="6823" width="9.7109375" style="1" customWidth="1"/>
    <col min="6824" max="6824" width="11.85546875" style="1" customWidth="1"/>
    <col min="6825" max="6825" width="9" style="1" customWidth="1"/>
    <col min="6826" max="6826" width="9.7109375" style="1" customWidth="1"/>
    <col min="6827" max="6827" width="9.28515625" style="1" customWidth="1"/>
    <col min="6828" max="6828" width="8.7109375" style="1" customWidth="1"/>
    <col min="6829" max="6829" width="6.85546875" style="1" customWidth="1"/>
    <col min="6830" max="7074" width="9.140625" style="1" customWidth="1"/>
    <col min="7075" max="7075" width="3.7109375" style="1"/>
    <col min="7076" max="7076" width="4.5703125" style="1" customWidth="1"/>
    <col min="7077" max="7077" width="5.85546875" style="1" customWidth="1"/>
    <col min="7078" max="7078" width="36" style="1" customWidth="1"/>
    <col min="7079" max="7079" width="9.7109375" style="1" customWidth="1"/>
    <col min="7080" max="7080" width="11.85546875" style="1" customWidth="1"/>
    <col min="7081" max="7081" width="9" style="1" customWidth="1"/>
    <col min="7082" max="7082" width="9.7109375" style="1" customWidth="1"/>
    <col min="7083" max="7083" width="9.28515625" style="1" customWidth="1"/>
    <col min="7084" max="7084" width="8.7109375" style="1" customWidth="1"/>
    <col min="7085" max="7085" width="6.85546875" style="1" customWidth="1"/>
    <col min="7086" max="7330" width="9.140625" style="1" customWidth="1"/>
    <col min="7331" max="7331" width="3.7109375" style="1"/>
    <col min="7332" max="7332" width="4.5703125" style="1" customWidth="1"/>
    <col min="7333" max="7333" width="5.85546875" style="1" customWidth="1"/>
    <col min="7334" max="7334" width="36" style="1" customWidth="1"/>
    <col min="7335" max="7335" width="9.7109375" style="1" customWidth="1"/>
    <col min="7336" max="7336" width="11.85546875" style="1" customWidth="1"/>
    <col min="7337" max="7337" width="9" style="1" customWidth="1"/>
    <col min="7338" max="7338" width="9.7109375" style="1" customWidth="1"/>
    <col min="7339" max="7339" width="9.28515625" style="1" customWidth="1"/>
    <col min="7340" max="7340" width="8.7109375" style="1" customWidth="1"/>
    <col min="7341" max="7341" width="6.85546875" style="1" customWidth="1"/>
    <col min="7342" max="7586" width="9.140625" style="1" customWidth="1"/>
    <col min="7587" max="7587" width="3.7109375" style="1"/>
    <col min="7588" max="7588" width="4.5703125" style="1" customWidth="1"/>
    <col min="7589" max="7589" width="5.85546875" style="1" customWidth="1"/>
    <col min="7590" max="7590" width="36" style="1" customWidth="1"/>
    <col min="7591" max="7591" width="9.7109375" style="1" customWidth="1"/>
    <col min="7592" max="7592" width="11.85546875" style="1" customWidth="1"/>
    <col min="7593" max="7593" width="9" style="1" customWidth="1"/>
    <col min="7594" max="7594" width="9.7109375" style="1" customWidth="1"/>
    <col min="7595" max="7595" width="9.28515625" style="1" customWidth="1"/>
    <col min="7596" max="7596" width="8.7109375" style="1" customWidth="1"/>
    <col min="7597" max="7597" width="6.85546875" style="1" customWidth="1"/>
    <col min="7598" max="7842" width="9.140625" style="1" customWidth="1"/>
    <col min="7843" max="7843" width="3.7109375" style="1"/>
    <col min="7844" max="7844" width="4.5703125" style="1" customWidth="1"/>
    <col min="7845" max="7845" width="5.85546875" style="1" customWidth="1"/>
    <col min="7846" max="7846" width="36" style="1" customWidth="1"/>
    <col min="7847" max="7847" width="9.7109375" style="1" customWidth="1"/>
    <col min="7848" max="7848" width="11.85546875" style="1" customWidth="1"/>
    <col min="7849" max="7849" width="9" style="1" customWidth="1"/>
    <col min="7850" max="7850" width="9.7109375" style="1" customWidth="1"/>
    <col min="7851" max="7851" width="9.28515625" style="1" customWidth="1"/>
    <col min="7852" max="7852" width="8.7109375" style="1" customWidth="1"/>
    <col min="7853" max="7853" width="6.85546875" style="1" customWidth="1"/>
    <col min="7854" max="8098" width="9.140625" style="1" customWidth="1"/>
    <col min="8099" max="8099" width="3.7109375" style="1"/>
    <col min="8100" max="8100" width="4.5703125" style="1" customWidth="1"/>
    <col min="8101" max="8101" width="5.85546875" style="1" customWidth="1"/>
    <col min="8102" max="8102" width="36" style="1" customWidth="1"/>
    <col min="8103" max="8103" width="9.7109375" style="1" customWidth="1"/>
    <col min="8104" max="8104" width="11.85546875" style="1" customWidth="1"/>
    <col min="8105" max="8105" width="9" style="1" customWidth="1"/>
    <col min="8106" max="8106" width="9.7109375" style="1" customWidth="1"/>
    <col min="8107" max="8107" width="9.28515625" style="1" customWidth="1"/>
    <col min="8108" max="8108" width="8.7109375" style="1" customWidth="1"/>
    <col min="8109" max="8109" width="6.85546875" style="1" customWidth="1"/>
    <col min="8110" max="8354" width="9.140625" style="1" customWidth="1"/>
    <col min="8355" max="8355" width="3.7109375" style="1"/>
    <col min="8356" max="8356" width="4.5703125" style="1" customWidth="1"/>
    <col min="8357" max="8357" width="5.85546875" style="1" customWidth="1"/>
    <col min="8358" max="8358" width="36" style="1" customWidth="1"/>
    <col min="8359" max="8359" width="9.7109375" style="1" customWidth="1"/>
    <col min="8360" max="8360" width="11.85546875" style="1" customWidth="1"/>
    <col min="8361" max="8361" width="9" style="1" customWidth="1"/>
    <col min="8362" max="8362" width="9.7109375" style="1" customWidth="1"/>
    <col min="8363" max="8363" width="9.28515625" style="1" customWidth="1"/>
    <col min="8364" max="8364" width="8.7109375" style="1" customWidth="1"/>
    <col min="8365" max="8365" width="6.85546875" style="1" customWidth="1"/>
    <col min="8366" max="8610" width="9.140625" style="1" customWidth="1"/>
    <col min="8611" max="8611" width="3.7109375" style="1"/>
    <col min="8612" max="8612" width="4.5703125" style="1" customWidth="1"/>
    <col min="8613" max="8613" width="5.85546875" style="1" customWidth="1"/>
    <col min="8614" max="8614" width="36" style="1" customWidth="1"/>
    <col min="8615" max="8615" width="9.7109375" style="1" customWidth="1"/>
    <col min="8616" max="8616" width="11.85546875" style="1" customWidth="1"/>
    <col min="8617" max="8617" width="9" style="1" customWidth="1"/>
    <col min="8618" max="8618" width="9.7109375" style="1" customWidth="1"/>
    <col min="8619" max="8619" width="9.28515625" style="1" customWidth="1"/>
    <col min="8620" max="8620" width="8.7109375" style="1" customWidth="1"/>
    <col min="8621" max="8621" width="6.85546875" style="1" customWidth="1"/>
    <col min="8622" max="8866" width="9.140625" style="1" customWidth="1"/>
    <col min="8867" max="8867" width="3.7109375" style="1"/>
    <col min="8868" max="8868" width="4.5703125" style="1" customWidth="1"/>
    <col min="8869" max="8869" width="5.85546875" style="1" customWidth="1"/>
    <col min="8870" max="8870" width="36" style="1" customWidth="1"/>
    <col min="8871" max="8871" width="9.7109375" style="1" customWidth="1"/>
    <col min="8872" max="8872" width="11.85546875" style="1" customWidth="1"/>
    <col min="8873" max="8873" width="9" style="1" customWidth="1"/>
    <col min="8874" max="8874" width="9.7109375" style="1" customWidth="1"/>
    <col min="8875" max="8875" width="9.28515625" style="1" customWidth="1"/>
    <col min="8876" max="8876" width="8.7109375" style="1" customWidth="1"/>
    <col min="8877" max="8877" width="6.85546875" style="1" customWidth="1"/>
    <col min="8878" max="9122" width="9.140625" style="1" customWidth="1"/>
    <col min="9123" max="9123" width="3.7109375" style="1"/>
    <col min="9124" max="9124" width="4.5703125" style="1" customWidth="1"/>
    <col min="9125" max="9125" width="5.85546875" style="1" customWidth="1"/>
    <col min="9126" max="9126" width="36" style="1" customWidth="1"/>
    <col min="9127" max="9127" width="9.7109375" style="1" customWidth="1"/>
    <col min="9128" max="9128" width="11.85546875" style="1" customWidth="1"/>
    <col min="9129" max="9129" width="9" style="1" customWidth="1"/>
    <col min="9130" max="9130" width="9.7109375" style="1" customWidth="1"/>
    <col min="9131" max="9131" width="9.28515625" style="1" customWidth="1"/>
    <col min="9132" max="9132" width="8.7109375" style="1" customWidth="1"/>
    <col min="9133" max="9133" width="6.85546875" style="1" customWidth="1"/>
    <col min="9134" max="9378" width="9.140625" style="1" customWidth="1"/>
    <col min="9379" max="9379" width="3.7109375" style="1"/>
    <col min="9380" max="9380" width="4.5703125" style="1" customWidth="1"/>
    <col min="9381" max="9381" width="5.85546875" style="1" customWidth="1"/>
    <col min="9382" max="9382" width="36" style="1" customWidth="1"/>
    <col min="9383" max="9383" width="9.7109375" style="1" customWidth="1"/>
    <col min="9384" max="9384" width="11.85546875" style="1" customWidth="1"/>
    <col min="9385" max="9385" width="9" style="1" customWidth="1"/>
    <col min="9386" max="9386" width="9.7109375" style="1" customWidth="1"/>
    <col min="9387" max="9387" width="9.28515625" style="1" customWidth="1"/>
    <col min="9388" max="9388" width="8.7109375" style="1" customWidth="1"/>
    <col min="9389" max="9389" width="6.85546875" style="1" customWidth="1"/>
    <col min="9390" max="9634" width="9.140625" style="1" customWidth="1"/>
    <col min="9635" max="9635" width="3.7109375" style="1"/>
    <col min="9636" max="9636" width="4.5703125" style="1" customWidth="1"/>
    <col min="9637" max="9637" width="5.85546875" style="1" customWidth="1"/>
    <col min="9638" max="9638" width="36" style="1" customWidth="1"/>
    <col min="9639" max="9639" width="9.7109375" style="1" customWidth="1"/>
    <col min="9640" max="9640" width="11.85546875" style="1" customWidth="1"/>
    <col min="9641" max="9641" width="9" style="1" customWidth="1"/>
    <col min="9642" max="9642" width="9.7109375" style="1" customWidth="1"/>
    <col min="9643" max="9643" width="9.28515625" style="1" customWidth="1"/>
    <col min="9644" max="9644" width="8.7109375" style="1" customWidth="1"/>
    <col min="9645" max="9645" width="6.85546875" style="1" customWidth="1"/>
    <col min="9646" max="9890" width="9.140625" style="1" customWidth="1"/>
    <col min="9891" max="9891" width="3.7109375" style="1"/>
    <col min="9892" max="9892" width="4.5703125" style="1" customWidth="1"/>
    <col min="9893" max="9893" width="5.85546875" style="1" customWidth="1"/>
    <col min="9894" max="9894" width="36" style="1" customWidth="1"/>
    <col min="9895" max="9895" width="9.7109375" style="1" customWidth="1"/>
    <col min="9896" max="9896" width="11.85546875" style="1" customWidth="1"/>
    <col min="9897" max="9897" width="9" style="1" customWidth="1"/>
    <col min="9898" max="9898" width="9.7109375" style="1" customWidth="1"/>
    <col min="9899" max="9899" width="9.28515625" style="1" customWidth="1"/>
    <col min="9900" max="9900" width="8.7109375" style="1" customWidth="1"/>
    <col min="9901" max="9901" width="6.85546875" style="1" customWidth="1"/>
    <col min="9902" max="10146" width="9.140625" style="1" customWidth="1"/>
    <col min="10147" max="10147" width="3.7109375" style="1"/>
    <col min="10148" max="10148" width="4.5703125" style="1" customWidth="1"/>
    <col min="10149" max="10149" width="5.85546875" style="1" customWidth="1"/>
    <col min="10150" max="10150" width="36" style="1" customWidth="1"/>
    <col min="10151" max="10151" width="9.7109375" style="1" customWidth="1"/>
    <col min="10152" max="10152" width="11.85546875" style="1" customWidth="1"/>
    <col min="10153" max="10153" width="9" style="1" customWidth="1"/>
    <col min="10154" max="10154" width="9.7109375" style="1" customWidth="1"/>
    <col min="10155" max="10155" width="9.28515625" style="1" customWidth="1"/>
    <col min="10156" max="10156" width="8.7109375" style="1" customWidth="1"/>
    <col min="10157" max="10157" width="6.85546875" style="1" customWidth="1"/>
    <col min="10158" max="10402" width="9.140625" style="1" customWidth="1"/>
    <col min="10403" max="10403" width="3.7109375" style="1"/>
    <col min="10404" max="10404" width="4.5703125" style="1" customWidth="1"/>
    <col min="10405" max="10405" width="5.85546875" style="1" customWidth="1"/>
    <col min="10406" max="10406" width="36" style="1" customWidth="1"/>
    <col min="10407" max="10407" width="9.7109375" style="1" customWidth="1"/>
    <col min="10408" max="10408" width="11.85546875" style="1" customWidth="1"/>
    <col min="10409" max="10409" width="9" style="1" customWidth="1"/>
    <col min="10410" max="10410" width="9.7109375" style="1" customWidth="1"/>
    <col min="10411" max="10411" width="9.28515625" style="1" customWidth="1"/>
    <col min="10412" max="10412" width="8.7109375" style="1" customWidth="1"/>
    <col min="10413" max="10413" width="6.85546875" style="1" customWidth="1"/>
    <col min="10414" max="10658" width="9.140625" style="1" customWidth="1"/>
    <col min="10659" max="10659" width="3.7109375" style="1"/>
    <col min="10660" max="10660" width="4.5703125" style="1" customWidth="1"/>
    <col min="10661" max="10661" width="5.85546875" style="1" customWidth="1"/>
    <col min="10662" max="10662" width="36" style="1" customWidth="1"/>
    <col min="10663" max="10663" width="9.7109375" style="1" customWidth="1"/>
    <col min="10664" max="10664" width="11.85546875" style="1" customWidth="1"/>
    <col min="10665" max="10665" width="9" style="1" customWidth="1"/>
    <col min="10666" max="10666" width="9.7109375" style="1" customWidth="1"/>
    <col min="10667" max="10667" width="9.28515625" style="1" customWidth="1"/>
    <col min="10668" max="10668" width="8.7109375" style="1" customWidth="1"/>
    <col min="10669" max="10669" width="6.85546875" style="1" customWidth="1"/>
    <col min="10670" max="10914" width="9.140625" style="1" customWidth="1"/>
    <col min="10915" max="10915" width="3.7109375" style="1"/>
    <col min="10916" max="10916" width="4.5703125" style="1" customWidth="1"/>
    <col min="10917" max="10917" width="5.85546875" style="1" customWidth="1"/>
    <col min="10918" max="10918" width="36" style="1" customWidth="1"/>
    <col min="10919" max="10919" width="9.7109375" style="1" customWidth="1"/>
    <col min="10920" max="10920" width="11.85546875" style="1" customWidth="1"/>
    <col min="10921" max="10921" width="9" style="1" customWidth="1"/>
    <col min="10922" max="10922" width="9.7109375" style="1" customWidth="1"/>
    <col min="10923" max="10923" width="9.28515625" style="1" customWidth="1"/>
    <col min="10924" max="10924" width="8.7109375" style="1" customWidth="1"/>
    <col min="10925" max="10925" width="6.85546875" style="1" customWidth="1"/>
    <col min="10926" max="11170" width="9.140625" style="1" customWidth="1"/>
    <col min="11171" max="11171" width="3.7109375" style="1"/>
    <col min="11172" max="11172" width="4.5703125" style="1" customWidth="1"/>
    <col min="11173" max="11173" width="5.85546875" style="1" customWidth="1"/>
    <col min="11174" max="11174" width="36" style="1" customWidth="1"/>
    <col min="11175" max="11175" width="9.7109375" style="1" customWidth="1"/>
    <col min="11176" max="11176" width="11.85546875" style="1" customWidth="1"/>
    <col min="11177" max="11177" width="9" style="1" customWidth="1"/>
    <col min="11178" max="11178" width="9.7109375" style="1" customWidth="1"/>
    <col min="11179" max="11179" width="9.28515625" style="1" customWidth="1"/>
    <col min="11180" max="11180" width="8.7109375" style="1" customWidth="1"/>
    <col min="11181" max="11181" width="6.85546875" style="1" customWidth="1"/>
    <col min="11182" max="11426" width="9.140625" style="1" customWidth="1"/>
    <col min="11427" max="11427" width="3.7109375" style="1"/>
    <col min="11428" max="11428" width="4.5703125" style="1" customWidth="1"/>
    <col min="11429" max="11429" width="5.85546875" style="1" customWidth="1"/>
    <col min="11430" max="11430" width="36" style="1" customWidth="1"/>
    <col min="11431" max="11431" width="9.7109375" style="1" customWidth="1"/>
    <col min="11432" max="11432" width="11.85546875" style="1" customWidth="1"/>
    <col min="11433" max="11433" width="9" style="1" customWidth="1"/>
    <col min="11434" max="11434" width="9.7109375" style="1" customWidth="1"/>
    <col min="11435" max="11435" width="9.28515625" style="1" customWidth="1"/>
    <col min="11436" max="11436" width="8.7109375" style="1" customWidth="1"/>
    <col min="11437" max="11437" width="6.85546875" style="1" customWidth="1"/>
    <col min="11438" max="11682" width="9.140625" style="1" customWidth="1"/>
    <col min="11683" max="11683" width="3.7109375" style="1"/>
    <col min="11684" max="11684" width="4.5703125" style="1" customWidth="1"/>
    <col min="11685" max="11685" width="5.85546875" style="1" customWidth="1"/>
    <col min="11686" max="11686" width="36" style="1" customWidth="1"/>
    <col min="11687" max="11687" width="9.7109375" style="1" customWidth="1"/>
    <col min="11688" max="11688" width="11.85546875" style="1" customWidth="1"/>
    <col min="11689" max="11689" width="9" style="1" customWidth="1"/>
    <col min="11690" max="11690" width="9.7109375" style="1" customWidth="1"/>
    <col min="11691" max="11691" width="9.28515625" style="1" customWidth="1"/>
    <col min="11692" max="11692" width="8.7109375" style="1" customWidth="1"/>
    <col min="11693" max="11693" width="6.85546875" style="1" customWidth="1"/>
    <col min="11694" max="11938" width="9.140625" style="1" customWidth="1"/>
    <col min="11939" max="11939" width="3.7109375" style="1"/>
    <col min="11940" max="11940" width="4.5703125" style="1" customWidth="1"/>
    <col min="11941" max="11941" width="5.85546875" style="1" customWidth="1"/>
    <col min="11942" max="11942" width="36" style="1" customWidth="1"/>
    <col min="11943" max="11943" width="9.7109375" style="1" customWidth="1"/>
    <col min="11944" max="11944" width="11.85546875" style="1" customWidth="1"/>
    <col min="11945" max="11945" width="9" style="1" customWidth="1"/>
    <col min="11946" max="11946" width="9.7109375" style="1" customWidth="1"/>
    <col min="11947" max="11947" width="9.28515625" style="1" customWidth="1"/>
    <col min="11948" max="11948" width="8.7109375" style="1" customWidth="1"/>
    <col min="11949" max="11949" width="6.85546875" style="1" customWidth="1"/>
    <col min="11950" max="12194" width="9.140625" style="1" customWidth="1"/>
    <col min="12195" max="12195" width="3.7109375" style="1"/>
    <col min="12196" max="12196" width="4.5703125" style="1" customWidth="1"/>
    <col min="12197" max="12197" width="5.85546875" style="1" customWidth="1"/>
    <col min="12198" max="12198" width="36" style="1" customWidth="1"/>
    <col min="12199" max="12199" width="9.7109375" style="1" customWidth="1"/>
    <col min="12200" max="12200" width="11.85546875" style="1" customWidth="1"/>
    <col min="12201" max="12201" width="9" style="1" customWidth="1"/>
    <col min="12202" max="12202" width="9.7109375" style="1" customWidth="1"/>
    <col min="12203" max="12203" width="9.28515625" style="1" customWidth="1"/>
    <col min="12204" max="12204" width="8.7109375" style="1" customWidth="1"/>
    <col min="12205" max="12205" width="6.85546875" style="1" customWidth="1"/>
    <col min="12206" max="12450" width="9.140625" style="1" customWidth="1"/>
    <col min="12451" max="12451" width="3.7109375" style="1"/>
    <col min="12452" max="12452" width="4.5703125" style="1" customWidth="1"/>
    <col min="12453" max="12453" width="5.85546875" style="1" customWidth="1"/>
    <col min="12454" max="12454" width="36" style="1" customWidth="1"/>
    <col min="12455" max="12455" width="9.7109375" style="1" customWidth="1"/>
    <col min="12456" max="12456" width="11.85546875" style="1" customWidth="1"/>
    <col min="12457" max="12457" width="9" style="1" customWidth="1"/>
    <col min="12458" max="12458" width="9.7109375" style="1" customWidth="1"/>
    <col min="12459" max="12459" width="9.28515625" style="1" customWidth="1"/>
    <col min="12460" max="12460" width="8.7109375" style="1" customWidth="1"/>
    <col min="12461" max="12461" width="6.85546875" style="1" customWidth="1"/>
    <col min="12462" max="12706" width="9.140625" style="1" customWidth="1"/>
    <col min="12707" max="12707" width="3.7109375" style="1"/>
    <col min="12708" max="12708" width="4.5703125" style="1" customWidth="1"/>
    <col min="12709" max="12709" width="5.85546875" style="1" customWidth="1"/>
    <col min="12710" max="12710" width="36" style="1" customWidth="1"/>
    <col min="12711" max="12711" width="9.7109375" style="1" customWidth="1"/>
    <col min="12712" max="12712" width="11.85546875" style="1" customWidth="1"/>
    <col min="12713" max="12713" width="9" style="1" customWidth="1"/>
    <col min="12714" max="12714" width="9.7109375" style="1" customWidth="1"/>
    <col min="12715" max="12715" width="9.28515625" style="1" customWidth="1"/>
    <col min="12716" max="12716" width="8.7109375" style="1" customWidth="1"/>
    <col min="12717" max="12717" width="6.85546875" style="1" customWidth="1"/>
    <col min="12718" max="12962" width="9.140625" style="1" customWidth="1"/>
    <col min="12963" max="12963" width="3.7109375" style="1"/>
    <col min="12964" max="12964" width="4.5703125" style="1" customWidth="1"/>
    <col min="12965" max="12965" width="5.85546875" style="1" customWidth="1"/>
    <col min="12966" max="12966" width="36" style="1" customWidth="1"/>
    <col min="12967" max="12967" width="9.7109375" style="1" customWidth="1"/>
    <col min="12968" max="12968" width="11.85546875" style="1" customWidth="1"/>
    <col min="12969" max="12969" width="9" style="1" customWidth="1"/>
    <col min="12970" max="12970" width="9.7109375" style="1" customWidth="1"/>
    <col min="12971" max="12971" width="9.28515625" style="1" customWidth="1"/>
    <col min="12972" max="12972" width="8.7109375" style="1" customWidth="1"/>
    <col min="12973" max="12973" width="6.85546875" style="1" customWidth="1"/>
    <col min="12974" max="13218" width="9.140625" style="1" customWidth="1"/>
    <col min="13219" max="13219" width="3.7109375" style="1"/>
    <col min="13220" max="13220" width="4.5703125" style="1" customWidth="1"/>
    <col min="13221" max="13221" width="5.85546875" style="1" customWidth="1"/>
    <col min="13222" max="13222" width="36" style="1" customWidth="1"/>
    <col min="13223" max="13223" width="9.7109375" style="1" customWidth="1"/>
    <col min="13224" max="13224" width="11.85546875" style="1" customWidth="1"/>
    <col min="13225" max="13225" width="9" style="1" customWidth="1"/>
    <col min="13226" max="13226" width="9.7109375" style="1" customWidth="1"/>
    <col min="13227" max="13227" width="9.28515625" style="1" customWidth="1"/>
    <col min="13228" max="13228" width="8.7109375" style="1" customWidth="1"/>
    <col min="13229" max="13229" width="6.85546875" style="1" customWidth="1"/>
    <col min="13230" max="13474" width="9.140625" style="1" customWidth="1"/>
    <col min="13475" max="13475" width="3.7109375" style="1"/>
    <col min="13476" max="13476" width="4.5703125" style="1" customWidth="1"/>
    <col min="13477" max="13477" width="5.85546875" style="1" customWidth="1"/>
    <col min="13478" max="13478" width="36" style="1" customWidth="1"/>
    <col min="13479" max="13479" width="9.7109375" style="1" customWidth="1"/>
    <col min="13480" max="13480" width="11.85546875" style="1" customWidth="1"/>
    <col min="13481" max="13481" width="9" style="1" customWidth="1"/>
    <col min="13482" max="13482" width="9.7109375" style="1" customWidth="1"/>
    <col min="13483" max="13483" width="9.28515625" style="1" customWidth="1"/>
    <col min="13484" max="13484" width="8.7109375" style="1" customWidth="1"/>
    <col min="13485" max="13485" width="6.85546875" style="1" customWidth="1"/>
    <col min="13486" max="13730" width="9.140625" style="1" customWidth="1"/>
    <col min="13731" max="13731" width="3.7109375" style="1"/>
    <col min="13732" max="13732" width="4.5703125" style="1" customWidth="1"/>
    <col min="13733" max="13733" width="5.85546875" style="1" customWidth="1"/>
    <col min="13734" max="13734" width="36" style="1" customWidth="1"/>
    <col min="13735" max="13735" width="9.7109375" style="1" customWidth="1"/>
    <col min="13736" max="13736" width="11.85546875" style="1" customWidth="1"/>
    <col min="13737" max="13737" width="9" style="1" customWidth="1"/>
    <col min="13738" max="13738" width="9.7109375" style="1" customWidth="1"/>
    <col min="13739" max="13739" width="9.28515625" style="1" customWidth="1"/>
    <col min="13740" max="13740" width="8.7109375" style="1" customWidth="1"/>
    <col min="13741" max="13741" width="6.85546875" style="1" customWidth="1"/>
    <col min="13742" max="13986" width="9.140625" style="1" customWidth="1"/>
    <col min="13987" max="13987" width="3.7109375" style="1"/>
    <col min="13988" max="13988" width="4.5703125" style="1" customWidth="1"/>
    <col min="13989" max="13989" width="5.85546875" style="1" customWidth="1"/>
    <col min="13990" max="13990" width="36" style="1" customWidth="1"/>
    <col min="13991" max="13991" width="9.7109375" style="1" customWidth="1"/>
    <col min="13992" max="13992" width="11.85546875" style="1" customWidth="1"/>
    <col min="13993" max="13993" width="9" style="1" customWidth="1"/>
    <col min="13994" max="13994" width="9.7109375" style="1" customWidth="1"/>
    <col min="13995" max="13995" width="9.28515625" style="1" customWidth="1"/>
    <col min="13996" max="13996" width="8.7109375" style="1" customWidth="1"/>
    <col min="13997" max="13997" width="6.85546875" style="1" customWidth="1"/>
    <col min="13998" max="14242" width="9.140625" style="1" customWidth="1"/>
    <col min="14243" max="14243" width="3.7109375" style="1"/>
    <col min="14244" max="14244" width="4.5703125" style="1" customWidth="1"/>
    <col min="14245" max="14245" width="5.85546875" style="1" customWidth="1"/>
    <col min="14246" max="14246" width="36" style="1" customWidth="1"/>
    <col min="14247" max="14247" width="9.7109375" style="1" customWidth="1"/>
    <col min="14248" max="14248" width="11.85546875" style="1" customWidth="1"/>
    <col min="14249" max="14249" width="9" style="1" customWidth="1"/>
    <col min="14250" max="14250" width="9.7109375" style="1" customWidth="1"/>
    <col min="14251" max="14251" width="9.28515625" style="1" customWidth="1"/>
    <col min="14252" max="14252" width="8.7109375" style="1" customWidth="1"/>
    <col min="14253" max="14253" width="6.85546875" style="1" customWidth="1"/>
    <col min="14254" max="14498" width="9.140625" style="1" customWidth="1"/>
    <col min="14499" max="14499" width="3.7109375" style="1"/>
    <col min="14500" max="14500" width="4.5703125" style="1" customWidth="1"/>
    <col min="14501" max="14501" width="5.85546875" style="1" customWidth="1"/>
    <col min="14502" max="14502" width="36" style="1" customWidth="1"/>
    <col min="14503" max="14503" width="9.7109375" style="1" customWidth="1"/>
    <col min="14504" max="14504" width="11.85546875" style="1" customWidth="1"/>
    <col min="14505" max="14505" width="9" style="1" customWidth="1"/>
    <col min="14506" max="14506" width="9.7109375" style="1" customWidth="1"/>
    <col min="14507" max="14507" width="9.28515625" style="1" customWidth="1"/>
    <col min="14508" max="14508" width="8.7109375" style="1" customWidth="1"/>
    <col min="14509" max="14509" width="6.85546875" style="1" customWidth="1"/>
    <col min="14510" max="14754" width="9.140625" style="1" customWidth="1"/>
    <col min="14755" max="14755" width="3.7109375" style="1"/>
    <col min="14756" max="14756" width="4.5703125" style="1" customWidth="1"/>
    <col min="14757" max="14757" width="5.85546875" style="1" customWidth="1"/>
    <col min="14758" max="14758" width="36" style="1" customWidth="1"/>
    <col min="14759" max="14759" width="9.7109375" style="1" customWidth="1"/>
    <col min="14760" max="14760" width="11.85546875" style="1" customWidth="1"/>
    <col min="14761" max="14761" width="9" style="1" customWidth="1"/>
    <col min="14762" max="14762" width="9.7109375" style="1" customWidth="1"/>
    <col min="14763" max="14763" width="9.28515625" style="1" customWidth="1"/>
    <col min="14764" max="14764" width="8.7109375" style="1" customWidth="1"/>
    <col min="14765" max="14765" width="6.85546875" style="1" customWidth="1"/>
    <col min="14766" max="15010" width="9.140625" style="1" customWidth="1"/>
    <col min="15011" max="15011" width="3.7109375" style="1"/>
    <col min="15012" max="15012" width="4.5703125" style="1" customWidth="1"/>
    <col min="15013" max="15013" width="5.85546875" style="1" customWidth="1"/>
    <col min="15014" max="15014" width="36" style="1" customWidth="1"/>
    <col min="15015" max="15015" width="9.7109375" style="1" customWidth="1"/>
    <col min="15016" max="15016" width="11.85546875" style="1" customWidth="1"/>
    <col min="15017" max="15017" width="9" style="1" customWidth="1"/>
    <col min="15018" max="15018" width="9.7109375" style="1" customWidth="1"/>
    <col min="15019" max="15019" width="9.28515625" style="1" customWidth="1"/>
    <col min="15020" max="15020" width="8.7109375" style="1" customWidth="1"/>
    <col min="15021" max="15021" width="6.85546875" style="1" customWidth="1"/>
    <col min="15022" max="15266" width="9.140625" style="1" customWidth="1"/>
    <col min="15267" max="15267" width="3.7109375" style="1"/>
    <col min="15268" max="15268" width="4.5703125" style="1" customWidth="1"/>
    <col min="15269" max="15269" width="5.85546875" style="1" customWidth="1"/>
    <col min="15270" max="15270" width="36" style="1" customWidth="1"/>
    <col min="15271" max="15271" width="9.7109375" style="1" customWidth="1"/>
    <col min="15272" max="15272" width="11.85546875" style="1" customWidth="1"/>
    <col min="15273" max="15273" width="9" style="1" customWidth="1"/>
    <col min="15274" max="15274" width="9.7109375" style="1" customWidth="1"/>
    <col min="15275" max="15275" width="9.28515625" style="1" customWidth="1"/>
    <col min="15276" max="15276" width="8.7109375" style="1" customWidth="1"/>
    <col min="15277" max="15277" width="6.85546875" style="1" customWidth="1"/>
    <col min="15278" max="15522" width="9.140625" style="1" customWidth="1"/>
    <col min="15523" max="15523" width="3.7109375" style="1"/>
    <col min="15524" max="15524" width="4.5703125" style="1" customWidth="1"/>
    <col min="15525" max="15525" width="5.85546875" style="1" customWidth="1"/>
    <col min="15526" max="15526" width="36" style="1" customWidth="1"/>
    <col min="15527" max="15527" width="9.7109375" style="1" customWidth="1"/>
    <col min="15528" max="15528" width="11.85546875" style="1" customWidth="1"/>
    <col min="15529" max="15529" width="9" style="1" customWidth="1"/>
    <col min="15530" max="15530" width="9.7109375" style="1" customWidth="1"/>
    <col min="15531" max="15531" width="9.28515625" style="1" customWidth="1"/>
    <col min="15532" max="15532" width="8.7109375" style="1" customWidth="1"/>
    <col min="15533" max="15533" width="6.85546875" style="1" customWidth="1"/>
    <col min="15534" max="15778" width="9.140625" style="1" customWidth="1"/>
    <col min="15779" max="15779" width="3.7109375" style="1"/>
    <col min="15780" max="15780" width="4.5703125" style="1" customWidth="1"/>
    <col min="15781" max="15781" width="5.85546875" style="1" customWidth="1"/>
    <col min="15782" max="15782" width="36" style="1" customWidth="1"/>
    <col min="15783" max="15783" width="9.7109375" style="1" customWidth="1"/>
    <col min="15784" max="15784" width="11.85546875" style="1" customWidth="1"/>
    <col min="15785" max="15785" width="9" style="1" customWidth="1"/>
    <col min="15786" max="15786" width="9.7109375" style="1" customWidth="1"/>
    <col min="15787" max="15787" width="9.28515625" style="1" customWidth="1"/>
    <col min="15788" max="15788" width="8.7109375" style="1" customWidth="1"/>
    <col min="15789" max="15789" width="6.85546875" style="1" customWidth="1"/>
    <col min="15790" max="16034" width="9.140625" style="1" customWidth="1"/>
    <col min="16035" max="16035" width="3.7109375" style="1"/>
    <col min="16036" max="16036" width="4.5703125" style="1" customWidth="1"/>
    <col min="16037" max="16037" width="5.85546875" style="1" customWidth="1"/>
    <col min="16038" max="16038" width="36" style="1" customWidth="1"/>
    <col min="16039" max="16039" width="9.7109375" style="1" customWidth="1"/>
    <col min="16040" max="16040" width="11.85546875" style="1" customWidth="1"/>
    <col min="16041" max="16041" width="9" style="1" customWidth="1"/>
    <col min="16042" max="16042" width="9.7109375" style="1" customWidth="1"/>
    <col min="16043" max="16043" width="9.28515625" style="1" customWidth="1"/>
    <col min="16044" max="16044" width="8.7109375" style="1" customWidth="1"/>
    <col min="16045" max="16045" width="6.85546875" style="1" customWidth="1"/>
    <col min="16046" max="16290" width="9.140625" style="1" customWidth="1"/>
    <col min="16291" max="16384" width="3.7109375" style="1"/>
  </cols>
  <sheetData>
    <row r="1" spans="1:9" x14ac:dyDescent="0.2">
      <c r="C1" s="4"/>
      <c r="G1" s="138"/>
      <c r="H1" s="138"/>
      <c r="I1" s="138"/>
    </row>
    <row r="2" spans="1:9" x14ac:dyDescent="0.2">
      <c r="A2" s="184" t="s">
        <v>20</v>
      </c>
      <c r="B2" s="184"/>
      <c r="C2" s="184"/>
      <c r="D2" s="184"/>
      <c r="E2" s="184"/>
      <c r="F2" s="184"/>
      <c r="G2" s="184"/>
      <c r="H2" s="184"/>
      <c r="I2" s="184"/>
    </row>
    <row r="3" spans="1:9" x14ac:dyDescent="0.2">
      <c r="A3" s="2"/>
      <c r="B3" s="2"/>
      <c r="C3" s="2"/>
      <c r="D3" s="2"/>
      <c r="E3" s="2"/>
      <c r="F3" s="2"/>
      <c r="G3" s="2"/>
      <c r="H3" s="2"/>
      <c r="I3" s="2"/>
    </row>
    <row r="4" spans="1:9" x14ac:dyDescent="0.2">
      <c r="A4" s="2"/>
      <c r="B4" s="2"/>
      <c r="C4" s="185" t="s">
        <v>21</v>
      </c>
      <c r="D4" s="185"/>
      <c r="E4" s="185"/>
      <c r="F4" s="185"/>
      <c r="G4" s="185"/>
      <c r="H4" s="185"/>
      <c r="I4" s="185"/>
    </row>
    <row r="5" spans="1:9" ht="11.25" customHeight="1" x14ac:dyDescent="0.2">
      <c r="A5" s="89"/>
      <c r="B5" s="89"/>
      <c r="C5" s="186" t="s">
        <v>63</v>
      </c>
      <c r="D5" s="186"/>
      <c r="E5" s="186"/>
      <c r="F5" s="186"/>
      <c r="G5" s="186"/>
      <c r="H5" s="186"/>
      <c r="I5" s="186"/>
    </row>
    <row r="6" spans="1:9" x14ac:dyDescent="0.2">
      <c r="A6" s="178" t="s">
        <v>22</v>
      </c>
      <c r="B6" s="178"/>
      <c r="C6" s="178"/>
      <c r="D6" s="146" t="str">
        <f>'Kopt a+c+n'!B13</f>
        <v>DZĪVOJAMĀS MĀJAS FASĀŽU VIENKĀRŠOTĀ ATJAUNOŠANA</v>
      </c>
      <c r="E6" s="146"/>
      <c r="F6" s="146"/>
      <c r="G6" s="146"/>
      <c r="H6" s="146"/>
      <c r="I6" s="146"/>
    </row>
    <row r="7" spans="1:9" x14ac:dyDescent="0.2">
      <c r="A7" s="178" t="s">
        <v>6</v>
      </c>
      <c r="B7" s="178"/>
      <c r="C7" s="178"/>
      <c r="D7" s="147" t="str">
        <f>'Kopt a+c+n'!B14</f>
        <v>DZĪVOJAMĀS MĀJAS FASĀŽU VIENKĀRŠOTĀ ATJAUNOŠANA</v>
      </c>
      <c r="E7" s="147"/>
      <c r="F7" s="147"/>
      <c r="G7" s="147"/>
      <c r="H7" s="147"/>
      <c r="I7" s="147"/>
    </row>
    <row r="8" spans="1:9" x14ac:dyDescent="0.2">
      <c r="A8" s="183" t="s">
        <v>23</v>
      </c>
      <c r="B8" s="183"/>
      <c r="C8" s="183"/>
      <c r="D8" s="147" t="str">
        <f>'Kopt a+c+n'!B15</f>
        <v xml:space="preserve">BAZNĪCAS IELA 8, JAUNOLAINE, OLAINES </v>
      </c>
      <c r="E8" s="147"/>
      <c r="F8" s="147"/>
      <c r="G8" s="147"/>
      <c r="H8" s="147"/>
      <c r="I8" s="147"/>
    </row>
    <row r="9" spans="1:9" x14ac:dyDescent="0.2">
      <c r="A9" s="183" t="s">
        <v>24</v>
      </c>
      <c r="B9" s="183"/>
      <c r="C9" s="183"/>
      <c r="D9" s="148" t="str">
        <f>'Kopt a+c+n'!B16</f>
        <v>Iepirkums Nr. AS OŪS 2023/13_E</v>
      </c>
      <c r="E9" s="148"/>
      <c r="F9" s="148"/>
      <c r="G9" s="148"/>
      <c r="H9" s="148"/>
      <c r="I9" s="148"/>
    </row>
    <row r="10" spans="1:9" x14ac:dyDescent="0.2">
      <c r="C10" s="4" t="s">
        <v>25</v>
      </c>
      <c r="D10" s="187">
        <f>E32</f>
        <v>0</v>
      </c>
      <c r="E10" s="187"/>
      <c r="F10" s="54"/>
      <c r="G10" s="54"/>
      <c r="H10" s="54"/>
      <c r="I10" s="54"/>
    </row>
    <row r="11" spans="1:9" x14ac:dyDescent="0.2">
      <c r="C11" s="4" t="s">
        <v>26</v>
      </c>
      <c r="D11" s="188">
        <f>I28</f>
        <v>0</v>
      </c>
      <c r="E11" s="188"/>
      <c r="F11" s="54"/>
      <c r="G11" s="54"/>
      <c r="H11" s="54"/>
      <c r="I11" s="54"/>
    </row>
    <row r="12" spans="1:9" ht="12" thickBot="1" x14ac:dyDescent="0.25">
      <c r="F12" s="17"/>
      <c r="G12" s="17"/>
      <c r="H12" s="17"/>
      <c r="I12" s="17"/>
    </row>
    <row r="13" spans="1:9" x14ac:dyDescent="0.2">
      <c r="A13" s="191" t="s">
        <v>27</v>
      </c>
      <c r="B13" s="193" t="s">
        <v>28</v>
      </c>
      <c r="C13" s="195" t="s">
        <v>29</v>
      </c>
      <c r="D13" s="196"/>
      <c r="E13" s="189" t="s">
        <v>30</v>
      </c>
      <c r="F13" s="179" t="s">
        <v>31</v>
      </c>
      <c r="G13" s="180"/>
      <c r="H13" s="180"/>
      <c r="I13" s="181" t="s">
        <v>32</v>
      </c>
    </row>
    <row r="14" spans="1:9" ht="23.25" thickBot="1" x14ac:dyDescent="0.25">
      <c r="A14" s="192"/>
      <c r="B14" s="194"/>
      <c r="C14" s="197"/>
      <c r="D14" s="198"/>
      <c r="E14" s="190"/>
      <c r="F14" s="18" t="s">
        <v>33</v>
      </c>
      <c r="G14" s="19" t="s">
        <v>34</v>
      </c>
      <c r="H14" s="19" t="s">
        <v>35</v>
      </c>
      <c r="I14" s="182"/>
    </row>
    <row r="15" spans="1:9" x14ac:dyDescent="0.2">
      <c r="A15" s="50">
        <f>IF(E15=0,0,IF(COUNTBLANK(E15)=1,0,COUNTA($E$15:E15)))</f>
        <v>0</v>
      </c>
      <c r="B15" s="68">
        <f>'Kops a'!B15</f>
        <v>0</v>
      </c>
      <c r="C15" s="174" t="str">
        <f>'Kops a'!C15:D15</f>
        <v>VISPĀRĒJIE BŪVDARBI</v>
      </c>
      <c r="D15" s="175"/>
      <c r="E15" s="117">
        <f>'Kops a'!E15</f>
        <v>0</v>
      </c>
      <c r="F15" s="118">
        <f>'Kops a'!F15</f>
        <v>0</v>
      </c>
      <c r="G15" s="113">
        <f>'Kops a'!G15</f>
        <v>0</v>
      </c>
      <c r="H15" s="113">
        <f>'Kops a'!H15</f>
        <v>0</v>
      </c>
      <c r="I15" s="45">
        <f>'Kops a'!I15</f>
        <v>0</v>
      </c>
    </row>
    <row r="16" spans="1:9" x14ac:dyDescent="0.2">
      <c r="A16" s="51">
        <f>IF(E16=0,0,IF(COUNTBLANK(E16)=1,0,COUNTA($E$15:E16)))</f>
        <v>0</v>
      </c>
      <c r="B16" s="67">
        <f>'Kops c'!B15</f>
        <v>0</v>
      </c>
      <c r="C16" s="176" t="str">
        <f>'Kops c'!C15:D15</f>
        <v>VISPĀRĒJIE BŪVDARBI</v>
      </c>
      <c r="D16" s="177"/>
      <c r="E16" s="119">
        <f>'Kops c'!E15</f>
        <v>0</v>
      </c>
      <c r="F16" s="120">
        <f>'Kops c'!F15</f>
        <v>0</v>
      </c>
      <c r="G16" s="115">
        <f>'Kops c'!G15</f>
        <v>0</v>
      </c>
      <c r="H16" s="115">
        <f>'Kops c'!H15</f>
        <v>0</v>
      </c>
      <c r="I16" s="46">
        <f>'Kops c'!I15</f>
        <v>0</v>
      </c>
    </row>
    <row r="17" spans="1:9" x14ac:dyDescent="0.2">
      <c r="A17" s="51">
        <f>IF(E17=0,0,IF(COUNTBLANK(E17)=1,0,COUNTA($E$15:E17)))</f>
        <v>0</v>
      </c>
      <c r="B17" s="67">
        <f>'Kops n'!B15</f>
        <v>0</v>
      </c>
      <c r="C17" s="176" t="str">
        <f>'Kops n'!C15:D15</f>
        <v>VISPĀRĒJIE BŪVDARBI</v>
      </c>
      <c r="D17" s="177"/>
      <c r="E17" s="119">
        <f>'Kops n'!E15</f>
        <v>0</v>
      </c>
      <c r="F17" s="120">
        <f>'Kops n'!F15</f>
        <v>0</v>
      </c>
      <c r="G17" s="115">
        <f>'Kops n'!G15</f>
        <v>0</v>
      </c>
      <c r="H17" s="115">
        <f>'Kops n'!H15</f>
        <v>0</v>
      </c>
      <c r="I17" s="46">
        <f>'Kops n'!I15</f>
        <v>0</v>
      </c>
    </row>
    <row r="18" spans="1:9" x14ac:dyDescent="0.2">
      <c r="A18" s="51">
        <f>IF(E18=0,0,IF(COUNTBLANK(E18)=1,0,COUNTA($E$15:E18)))</f>
        <v>0</v>
      </c>
      <c r="B18" s="67">
        <f>'Kops a'!B16</f>
        <v>0</v>
      </c>
      <c r="C18" s="172" t="str">
        <f>'Kops a'!C16:D16</f>
        <v>APKURE</v>
      </c>
      <c r="D18" s="173"/>
      <c r="E18" s="119">
        <f>'Kops a'!E16</f>
        <v>0</v>
      </c>
      <c r="F18" s="120">
        <f>'Kops a'!F16</f>
        <v>0</v>
      </c>
      <c r="G18" s="115">
        <f>'Kops a'!G16</f>
        <v>0</v>
      </c>
      <c r="H18" s="115">
        <f>'Kops a'!H16</f>
        <v>0</v>
      </c>
      <c r="I18" s="46">
        <f>'Kops a'!I16</f>
        <v>0</v>
      </c>
    </row>
    <row r="19" spans="1:9" ht="11.25" customHeight="1" x14ac:dyDescent="0.2">
      <c r="A19" s="51">
        <f>IF(E19=0,0,IF(COUNTBLANK(E19)=1,0,COUNTA($E$15:E19)))</f>
        <v>0</v>
      </c>
      <c r="B19" s="67">
        <f>'Kops c'!B16</f>
        <v>0</v>
      </c>
      <c r="C19" s="172" t="str">
        <f>'Kops c'!C16:D16</f>
        <v>APKURE</v>
      </c>
      <c r="D19" s="173"/>
      <c r="E19" s="119">
        <f>'Kops c'!E16</f>
        <v>0</v>
      </c>
      <c r="F19" s="120">
        <f>'Kops c'!F16</f>
        <v>0</v>
      </c>
      <c r="G19" s="115">
        <f>'Kops c'!G16</f>
        <v>0</v>
      </c>
      <c r="H19" s="115">
        <f>'Kops c'!H16</f>
        <v>0</v>
      </c>
      <c r="I19" s="46">
        <f>'Kops c'!I16</f>
        <v>0</v>
      </c>
    </row>
    <row r="20" spans="1:9" ht="11.25" customHeight="1" x14ac:dyDescent="0.2">
      <c r="A20" s="51">
        <f>IF(E20=0,0,IF(COUNTBLANK(E20)=1,0,COUNTA($E$15:E20)))</f>
        <v>0</v>
      </c>
      <c r="B20" s="67">
        <f>'Kops n'!B16</f>
        <v>0</v>
      </c>
      <c r="C20" s="172" t="str">
        <f>'Kops n'!C16:D16</f>
        <v>APKURE</v>
      </c>
      <c r="D20" s="173"/>
      <c r="E20" s="119">
        <f>'Kops n'!E16</f>
        <v>0</v>
      </c>
      <c r="F20" s="120">
        <f>'Kops n'!F16</f>
        <v>0</v>
      </c>
      <c r="G20" s="115">
        <f>'Kops n'!G16</f>
        <v>0</v>
      </c>
      <c r="H20" s="115">
        <f>'Kops n'!H16</f>
        <v>0</v>
      </c>
      <c r="I20" s="46">
        <f>'Kops n'!I16</f>
        <v>0</v>
      </c>
    </row>
    <row r="21" spans="1:9" x14ac:dyDescent="0.2">
      <c r="A21" s="51">
        <f>IF(E21=0,0,IF(COUNTBLANK(E21)=1,0,COUNTA($E$15:E21)))</f>
        <v>0</v>
      </c>
      <c r="B21" s="67">
        <f>'Kops a'!B17</f>
        <v>0</v>
      </c>
      <c r="C21" s="172" t="str">
        <f>'Kops a'!C17:D17</f>
        <v>ĀRĒJĀ ELEKTROAPGĀDE</v>
      </c>
      <c r="D21" s="173"/>
      <c r="E21" s="119">
        <f>'Kops a'!E17</f>
        <v>0</v>
      </c>
      <c r="F21" s="120">
        <f>'Kops a'!F17</f>
        <v>0</v>
      </c>
      <c r="G21" s="115">
        <f>'Kops a'!G17</f>
        <v>0</v>
      </c>
      <c r="H21" s="115">
        <f>'Kops a'!H17</f>
        <v>0</v>
      </c>
      <c r="I21" s="46">
        <f>'Kops a'!I17</f>
        <v>0</v>
      </c>
    </row>
    <row r="22" spans="1:9" x14ac:dyDescent="0.2">
      <c r="A22" s="51">
        <f>IF(E22=0,0,IF(COUNTBLANK(E22)=1,0,COUNTA($E$15:E22)))</f>
        <v>0</v>
      </c>
      <c r="B22" s="67">
        <f>'Kops c'!B17</f>
        <v>0</v>
      </c>
      <c r="C22" s="172" t="str">
        <f>'Kops c'!C17:D17</f>
        <v>ĀRĒJĀ ELEKTROAPGĀDE</v>
      </c>
      <c r="D22" s="173"/>
      <c r="E22" s="119">
        <f>'Kops c'!E17</f>
        <v>0</v>
      </c>
      <c r="F22" s="120">
        <f>'Kops c'!F17</f>
        <v>0</v>
      </c>
      <c r="G22" s="115">
        <f>'Kops c'!G17</f>
        <v>0</v>
      </c>
      <c r="H22" s="115">
        <f>'Kops c'!H17</f>
        <v>0</v>
      </c>
      <c r="I22" s="46">
        <f>'Kops c'!I17</f>
        <v>0</v>
      </c>
    </row>
    <row r="23" spans="1:9" x14ac:dyDescent="0.2">
      <c r="A23" s="51">
        <f>IF(E23=0,0,IF(COUNTBLANK(E23)=1,0,COUNTA($E$15:E23)))</f>
        <v>0</v>
      </c>
      <c r="B23" s="67">
        <f>'Kops n'!B17</f>
        <v>0</v>
      </c>
      <c r="C23" s="172" t="str">
        <f>'Kops n'!C17:D17</f>
        <v>ĀRĒJĀ ELEKTROAPGĀDE</v>
      </c>
      <c r="D23" s="173"/>
      <c r="E23" s="119">
        <f>'Kops n'!E17</f>
        <v>0</v>
      </c>
      <c r="F23" s="120">
        <f>'Kops n'!F17</f>
        <v>0</v>
      </c>
      <c r="G23" s="115">
        <f>'Kops n'!G17</f>
        <v>0</v>
      </c>
      <c r="H23" s="115">
        <f>'Kops n'!H17</f>
        <v>0</v>
      </c>
      <c r="I23" s="46">
        <f>'Kops n'!I17</f>
        <v>0</v>
      </c>
    </row>
    <row r="24" spans="1:9" x14ac:dyDescent="0.2">
      <c r="A24" s="51">
        <f>IF(E24=0,0,IF(COUNTBLANK(E24)=1,0,COUNTA($E$15:E24)))</f>
        <v>0</v>
      </c>
      <c r="B24" s="67">
        <f>'Kops a'!B18</f>
        <v>0</v>
      </c>
      <c r="C24" s="172" t="str">
        <f>'Kops a'!C18:D18</f>
        <v>BŪVLAUKUMA ORGANIZĀCIJA</v>
      </c>
      <c r="D24" s="173"/>
      <c r="E24" s="119">
        <f>'Kops a'!E18</f>
        <v>0</v>
      </c>
      <c r="F24" s="120">
        <f>'Kops a'!F18</f>
        <v>0</v>
      </c>
      <c r="G24" s="115">
        <f>'Kops a'!G18</f>
        <v>0</v>
      </c>
      <c r="H24" s="115">
        <f>'Kops a'!H18</f>
        <v>0</v>
      </c>
      <c r="I24" s="46">
        <f>'Kops a'!I18</f>
        <v>0</v>
      </c>
    </row>
    <row r="25" spans="1:9" x14ac:dyDescent="0.2">
      <c r="A25" s="51">
        <f>IF(E25=0,0,IF(COUNTBLANK(E25)=1,0,COUNTA($E$15:E25)))</f>
        <v>0</v>
      </c>
      <c r="B25" s="67">
        <f>'Kops c'!B18</f>
        <v>0</v>
      </c>
      <c r="C25" s="172" t="str">
        <f>'Kops c'!C18:D18</f>
        <v>BŪVLAUKUMA ORGANIZĀCIJA</v>
      </c>
      <c r="D25" s="173"/>
      <c r="E25" s="119">
        <f>'Kops c'!E18</f>
        <v>0</v>
      </c>
      <c r="F25" s="120">
        <f>'Kops c'!F18</f>
        <v>0</v>
      </c>
      <c r="G25" s="115">
        <f>'Kops c'!G18</f>
        <v>0</v>
      </c>
      <c r="H25" s="115">
        <f>'Kops c'!H18</f>
        <v>0</v>
      </c>
      <c r="I25" s="46">
        <f>'Kops c'!I18</f>
        <v>0</v>
      </c>
    </row>
    <row r="26" spans="1:9" x14ac:dyDescent="0.2">
      <c r="A26" s="51">
        <f>IF(E26=0,0,IF(COUNTBLANK(E26)=1,0,COUNTA($E$15:E26)))</f>
        <v>0</v>
      </c>
      <c r="B26" s="67">
        <f>'Kops n'!B18</f>
        <v>0</v>
      </c>
      <c r="C26" s="172" t="str">
        <f>'Kops n'!C18:D18</f>
        <v>BŪVLAUKUMA ORGANIZĀCIJA</v>
      </c>
      <c r="D26" s="173"/>
      <c r="E26" s="119">
        <f>'Kops n'!E18</f>
        <v>0</v>
      </c>
      <c r="F26" s="120">
        <f>'Kops n'!F18</f>
        <v>0</v>
      </c>
      <c r="G26" s="115">
        <f>'Kops n'!G18</f>
        <v>0</v>
      </c>
      <c r="H26" s="115">
        <f>'Kops n'!H18</f>
        <v>0</v>
      </c>
      <c r="I26" s="46">
        <f>'Kops n'!I18</f>
        <v>0</v>
      </c>
    </row>
    <row r="27" spans="1:9" ht="12" thickBot="1" x14ac:dyDescent="0.25">
      <c r="A27" s="52"/>
      <c r="B27" s="25"/>
      <c r="C27" s="152"/>
      <c r="D27" s="153"/>
      <c r="E27" s="121"/>
      <c r="F27" s="122"/>
      <c r="G27" s="123"/>
      <c r="H27" s="123"/>
      <c r="I27" s="37"/>
    </row>
    <row r="28" spans="1:9" ht="12" thickBot="1" x14ac:dyDescent="0.25">
      <c r="A28" s="157" t="s">
        <v>36</v>
      </c>
      <c r="B28" s="158"/>
      <c r="C28" s="158"/>
      <c r="D28" s="158"/>
      <c r="E28" s="124">
        <f>SUM(E15:E27)</f>
        <v>0</v>
      </c>
      <c r="F28" s="125">
        <f>SUM(F15:F27)</f>
        <v>0</v>
      </c>
      <c r="G28" s="125">
        <f>SUM(G15:G27)</f>
        <v>0</v>
      </c>
      <c r="H28" s="125">
        <f>SUM(H15:H27)</f>
        <v>0</v>
      </c>
      <c r="I28" s="66">
        <f>SUM(I15:I27)</f>
        <v>0</v>
      </c>
    </row>
    <row r="29" spans="1:9" x14ac:dyDescent="0.2">
      <c r="A29" s="159" t="s">
        <v>37</v>
      </c>
      <c r="B29" s="160"/>
      <c r="C29" s="161"/>
      <c r="D29" s="47"/>
      <c r="E29" s="100">
        <f>ROUND(E28*$D29,2)</f>
        <v>0</v>
      </c>
      <c r="F29" s="39"/>
      <c r="G29" s="39"/>
      <c r="H29" s="39"/>
      <c r="I29" s="39"/>
    </row>
    <row r="30" spans="1:9" x14ac:dyDescent="0.2">
      <c r="A30" s="162" t="s">
        <v>38</v>
      </c>
      <c r="B30" s="163"/>
      <c r="C30" s="164"/>
      <c r="D30" s="48"/>
      <c r="E30" s="101">
        <f>ROUND(E29*$D30,2)</f>
        <v>0</v>
      </c>
      <c r="F30" s="39"/>
      <c r="G30" s="39"/>
      <c r="H30" s="39"/>
      <c r="I30" s="39"/>
    </row>
    <row r="31" spans="1:9" x14ac:dyDescent="0.2">
      <c r="A31" s="165" t="s">
        <v>39</v>
      </c>
      <c r="B31" s="166"/>
      <c r="C31" s="167"/>
      <c r="D31" s="49"/>
      <c r="E31" s="101">
        <f>ROUND(E28*$D31,2)</f>
        <v>0</v>
      </c>
      <c r="F31" s="39"/>
      <c r="G31" s="39"/>
      <c r="H31" s="39"/>
      <c r="I31" s="39"/>
    </row>
    <row r="32" spans="1:9" ht="12" thickBot="1" x14ac:dyDescent="0.25">
      <c r="A32" s="168" t="s">
        <v>40</v>
      </c>
      <c r="B32" s="169"/>
      <c r="C32" s="170"/>
      <c r="D32" s="21"/>
      <c r="E32" s="102">
        <f>SUM(E28:E31)-E30</f>
        <v>0</v>
      </c>
      <c r="F32" s="39"/>
      <c r="G32" s="39"/>
      <c r="H32" s="39"/>
      <c r="I32" s="39"/>
    </row>
    <row r="33" spans="1:9" x14ac:dyDescent="0.2">
      <c r="G33" s="20"/>
    </row>
    <row r="34" spans="1:9" x14ac:dyDescent="0.2">
      <c r="C34" s="16"/>
      <c r="D34" s="16"/>
      <c r="E34" s="16"/>
      <c r="F34" s="22"/>
      <c r="G34" s="22"/>
      <c r="H34" s="22"/>
      <c r="I34" s="22"/>
    </row>
    <row r="37" spans="1:9" x14ac:dyDescent="0.2">
      <c r="A37" s="1" t="s">
        <v>14</v>
      </c>
      <c r="B37" s="16"/>
      <c r="C37" s="171">
        <f>'Kopt a+c+n'!B31</f>
        <v>0</v>
      </c>
      <c r="D37" s="171"/>
      <c r="E37" s="171"/>
      <c r="F37" s="171"/>
      <c r="G37" s="171"/>
      <c r="H37" s="171"/>
    </row>
    <row r="38" spans="1:9" x14ac:dyDescent="0.2">
      <c r="A38" s="16"/>
      <c r="B38" s="16"/>
      <c r="C38" s="136" t="s">
        <v>15</v>
      </c>
      <c r="D38" s="136"/>
      <c r="E38" s="136"/>
      <c r="F38" s="136"/>
      <c r="G38" s="136"/>
      <c r="H38" s="136"/>
    </row>
    <row r="39" spans="1:9" x14ac:dyDescent="0.2">
      <c r="A39" s="16"/>
      <c r="B39" s="16"/>
      <c r="C39" s="16"/>
      <c r="D39" s="16"/>
      <c r="E39" s="16"/>
      <c r="F39" s="16"/>
      <c r="G39" s="16"/>
      <c r="H39" s="16"/>
    </row>
    <row r="40" spans="1:9" x14ac:dyDescent="0.2">
      <c r="A40" s="155" t="str">
        <f>'Kopt a+c+n'!A36</f>
        <v>Tāme sastādīta 202_. gada _.________</v>
      </c>
      <c r="B40" s="156"/>
      <c r="C40" s="156"/>
      <c r="D40" s="156"/>
      <c r="F40" s="16"/>
      <c r="G40" s="16"/>
      <c r="H40" s="16"/>
    </row>
    <row r="41" spans="1:9" x14ac:dyDescent="0.2">
      <c r="A41" s="16"/>
      <c r="B41" s="16"/>
      <c r="C41" s="16"/>
      <c r="D41" s="16"/>
      <c r="E41" s="16"/>
      <c r="F41" s="16"/>
      <c r="G41" s="16"/>
      <c r="H41" s="16"/>
    </row>
    <row r="42" spans="1:9" x14ac:dyDescent="0.2">
      <c r="A42" s="1" t="s">
        <v>41</v>
      </c>
      <c r="B42" s="16"/>
      <c r="C42" s="154"/>
      <c r="D42" s="154"/>
      <c r="E42" s="154"/>
      <c r="F42" s="154"/>
      <c r="G42" s="154"/>
      <c r="H42" s="154"/>
    </row>
    <row r="43" spans="1:9" x14ac:dyDescent="0.2">
      <c r="A43" s="16"/>
      <c r="B43" s="16"/>
      <c r="C43" s="136" t="s">
        <v>15</v>
      </c>
      <c r="D43" s="136"/>
      <c r="E43" s="136"/>
      <c r="F43" s="136"/>
      <c r="G43" s="136"/>
      <c r="H43" s="136"/>
    </row>
    <row r="44" spans="1:9" x14ac:dyDescent="0.2">
      <c r="A44" s="16"/>
      <c r="B44" s="16"/>
      <c r="C44" s="16"/>
      <c r="D44" s="16"/>
      <c r="E44" s="16"/>
      <c r="F44" s="16"/>
      <c r="G44" s="16"/>
      <c r="H44" s="16"/>
    </row>
    <row r="45" spans="1:9" x14ac:dyDescent="0.2">
      <c r="A45" s="78" t="s">
        <v>42</v>
      </c>
      <c r="B45" s="42"/>
      <c r="C45" s="73"/>
      <c r="D45" s="42"/>
      <c r="F45" s="16"/>
      <c r="G45" s="16"/>
      <c r="H45" s="16"/>
    </row>
    <row r="55" spans="5:9" x14ac:dyDescent="0.2">
      <c r="E55" s="20"/>
      <c r="F55" s="20"/>
      <c r="G55" s="20"/>
      <c r="H55" s="20"/>
      <c r="I55" s="20"/>
    </row>
  </sheetData>
  <mergeCells count="43">
    <mergeCell ref="G1:I1"/>
    <mergeCell ref="A2:I2"/>
    <mergeCell ref="C4:I4"/>
    <mergeCell ref="A6:C6"/>
    <mergeCell ref="D6:I6"/>
    <mergeCell ref="C5:I5"/>
    <mergeCell ref="A7:C7"/>
    <mergeCell ref="D7:I7"/>
    <mergeCell ref="F13:H13"/>
    <mergeCell ref="I13:I14"/>
    <mergeCell ref="A8:C8"/>
    <mergeCell ref="D8:I8"/>
    <mergeCell ref="A9:C9"/>
    <mergeCell ref="D9:I9"/>
    <mergeCell ref="D10:E10"/>
    <mergeCell ref="D11:E11"/>
    <mergeCell ref="E13:E14"/>
    <mergeCell ref="A13:A14"/>
    <mergeCell ref="B13:B14"/>
    <mergeCell ref="C13:D14"/>
    <mergeCell ref="C21:D21"/>
    <mergeCell ref="C15:D15"/>
    <mergeCell ref="C17:D17"/>
    <mergeCell ref="C18:D18"/>
    <mergeCell ref="C20:D20"/>
    <mergeCell ref="C16:D16"/>
    <mergeCell ref="C19:D19"/>
    <mergeCell ref="C22:D22"/>
    <mergeCell ref="C25:D25"/>
    <mergeCell ref="C23:D23"/>
    <mergeCell ref="C24:D24"/>
    <mergeCell ref="C26:D26"/>
    <mergeCell ref="C27:D27"/>
    <mergeCell ref="C38:H38"/>
    <mergeCell ref="C42:H42"/>
    <mergeCell ref="C43:H43"/>
    <mergeCell ref="A40:D40"/>
    <mergeCell ref="A28:D28"/>
    <mergeCell ref="A29:C29"/>
    <mergeCell ref="A30:C30"/>
    <mergeCell ref="A31:C31"/>
    <mergeCell ref="A32:C32"/>
    <mergeCell ref="C37:H37"/>
  </mergeCells>
  <conditionalFormatting sqref="A15:I27">
    <cfRule type="cellIs" dxfId="127" priority="4" operator="equal">
      <formula>0</formula>
    </cfRule>
  </conditionalFormatting>
  <conditionalFormatting sqref="C45">
    <cfRule type="cellIs" dxfId="126" priority="3" operator="equal">
      <formula>0</formula>
    </cfRule>
  </conditionalFormatting>
  <conditionalFormatting sqref="C37:H37">
    <cfRule type="cellIs" dxfId="125" priority="1" operator="equal">
      <formula>0</formula>
    </cfRule>
  </conditionalFormatting>
  <conditionalFormatting sqref="C42:H42">
    <cfRule type="cellIs" dxfId="124" priority="25" operator="equal">
      <formula>0</formula>
    </cfRule>
  </conditionalFormatting>
  <conditionalFormatting sqref="D29:D31">
    <cfRule type="cellIs" dxfId="123" priority="28" operator="equal">
      <formula>0</formula>
    </cfRule>
  </conditionalFormatting>
  <conditionalFormatting sqref="D6:I9 D10:E11 F28:I28 E28:E32">
    <cfRule type="cellIs" dxfId="122" priority="27"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2E3DE-2F8D-41DD-AD06-C0A35E3C2EEA}">
  <sheetPr codeName="Sheet5">
    <tabColor theme="9" tint="0.39997558519241921"/>
  </sheetPr>
  <dimension ref="A1:I59"/>
  <sheetViews>
    <sheetView workbookViewId="0">
      <selection activeCell="A19" sqref="A19:XFD3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54" width="9.140625" style="1" customWidth="1"/>
    <col min="155" max="155" width="3.7109375" style="1"/>
    <col min="156" max="156" width="4.5703125" style="1" customWidth="1"/>
    <col min="157" max="157" width="5.85546875" style="1" customWidth="1"/>
    <col min="158" max="158" width="36" style="1" customWidth="1"/>
    <col min="159" max="159" width="9.7109375" style="1" customWidth="1"/>
    <col min="160" max="160" width="11.85546875" style="1" customWidth="1"/>
    <col min="161" max="161" width="9" style="1" customWidth="1"/>
    <col min="162" max="162" width="9.7109375" style="1" customWidth="1"/>
    <col min="163" max="163" width="9.28515625" style="1" customWidth="1"/>
    <col min="164" max="164" width="8.7109375" style="1" customWidth="1"/>
    <col min="165" max="165" width="6.85546875" style="1" customWidth="1"/>
    <col min="166" max="410" width="9.140625" style="1" customWidth="1"/>
    <col min="411" max="411" width="3.7109375" style="1"/>
    <col min="412" max="412" width="4.5703125" style="1" customWidth="1"/>
    <col min="413" max="413" width="5.85546875" style="1" customWidth="1"/>
    <col min="414" max="414" width="36" style="1" customWidth="1"/>
    <col min="415" max="415" width="9.7109375" style="1" customWidth="1"/>
    <col min="416" max="416" width="11.85546875" style="1" customWidth="1"/>
    <col min="417" max="417" width="9" style="1" customWidth="1"/>
    <col min="418" max="418" width="9.7109375" style="1" customWidth="1"/>
    <col min="419" max="419" width="9.28515625" style="1" customWidth="1"/>
    <col min="420" max="420" width="8.7109375" style="1" customWidth="1"/>
    <col min="421" max="421" width="6.85546875" style="1" customWidth="1"/>
    <col min="422" max="666" width="9.140625" style="1" customWidth="1"/>
    <col min="667" max="667" width="3.7109375" style="1"/>
    <col min="668" max="668" width="4.5703125" style="1" customWidth="1"/>
    <col min="669" max="669" width="5.85546875" style="1" customWidth="1"/>
    <col min="670" max="670" width="36" style="1" customWidth="1"/>
    <col min="671" max="671" width="9.7109375" style="1" customWidth="1"/>
    <col min="672" max="672" width="11.85546875" style="1" customWidth="1"/>
    <col min="673" max="673" width="9" style="1" customWidth="1"/>
    <col min="674" max="674" width="9.7109375" style="1" customWidth="1"/>
    <col min="675" max="675" width="9.28515625" style="1" customWidth="1"/>
    <col min="676" max="676" width="8.7109375" style="1" customWidth="1"/>
    <col min="677" max="677" width="6.85546875" style="1" customWidth="1"/>
    <col min="678" max="922" width="9.140625" style="1" customWidth="1"/>
    <col min="923" max="923" width="3.7109375" style="1"/>
    <col min="924" max="924" width="4.5703125" style="1" customWidth="1"/>
    <col min="925" max="925" width="5.85546875" style="1" customWidth="1"/>
    <col min="926" max="926" width="36" style="1" customWidth="1"/>
    <col min="927" max="927" width="9.7109375" style="1" customWidth="1"/>
    <col min="928" max="928" width="11.85546875" style="1" customWidth="1"/>
    <col min="929" max="929" width="9" style="1" customWidth="1"/>
    <col min="930" max="930" width="9.7109375" style="1" customWidth="1"/>
    <col min="931" max="931" width="9.28515625" style="1" customWidth="1"/>
    <col min="932" max="932" width="8.7109375" style="1" customWidth="1"/>
    <col min="933" max="933" width="6.85546875" style="1" customWidth="1"/>
    <col min="934" max="1178" width="9.140625" style="1" customWidth="1"/>
    <col min="1179" max="1179" width="3.7109375" style="1"/>
    <col min="1180" max="1180" width="4.5703125" style="1" customWidth="1"/>
    <col min="1181" max="1181" width="5.85546875" style="1" customWidth="1"/>
    <col min="1182" max="1182" width="36" style="1" customWidth="1"/>
    <col min="1183" max="1183" width="9.7109375" style="1" customWidth="1"/>
    <col min="1184" max="1184" width="11.85546875" style="1" customWidth="1"/>
    <col min="1185" max="1185" width="9" style="1" customWidth="1"/>
    <col min="1186" max="1186" width="9.7109375" style="1" customWidth="1"/>
    <col min="1187" max="1187" width="9.28515625" style="1" customWidth="1"/>
    <col min="1188" max="1188" width="8.7109375" style="1" customWidth="1"/>
    <col min="1189" max="1189" width="6.85546875" style="1" customWidth="1"/>
    <col min="1190" max="1434" width="9.140625" style="1" customWidth="1"/>
    <col min="1435" max="1435" width="3.7109375" style="1"/>
    <col min="1436" max="1436" width="4.5703125" style="1" customWidth="1"/>
    <col min="1437" max="1437" width="5.85546875" style="1" customWidth="1"/>
    <col min="1438" max="1438" width="36" style="1" customWidth="1"/>
    <col min="1439" max="1439" width="9.7109375" style="1" customWidth="1"/>
    <col min="1440" max="1440" width="11.85546875" style="1" customWidth="1"/>
    <col min="1441" max="1441" width="9" style="1" customWidth="1"/>
    <col min="1442" max="1442" width="9.7109375" style="1" customWidth="1"/>
    <col min="1443" max="1443" width="9.28515625" style="1" customWidth="1"/>
    <col min="1444" max="1444" width="8.7109375" style="1" customWidth="1"/>
    <col min="1445" max="1445" width="6.85546875" style="1" customWidth="1"/>
    <col min="1446" max="1690" width="9.140625" style="1" customWidth="1"/>
    <col min="1691" max="1691" width="3.7109375" style="1"/>
    <col min="1692" max="1692" width="4.5703125" style="1" customWidth="1"/>
    <col min="1693" max="1693" width="5.85546875" style="1" customWidth="1"/>
    <col min="1694" max="1694" width="36" style="1" customWidth="1"/>
    <col min="1695" max="1695" width="9.7109375" style="1" customWidth="1"/>
    <col min="1696" max="1696" width="11.85546875" style="1" customWidth="1"/>
    <col min="1697" max="1697" width="9" style="1" customWidth="1"/>
    <col min="1698" max="1698" width="9.7109375" style="1" customWidth="1"/>
    <col min="1699" max="1699" width="9.28515625" style="1" customWidth="1"/>
    <col min="1700" max="1700" width="8.7109375" style="1" customWidth="1"/>
    <col min="1701" max="1701" width="6.85546875" style="1" customWidth="1"/>
    <col min="1702" max="1946" width="9.140625" style="1" customWidth="1"/>
    <col min="1947" max="1947" width="3.7109375" style="1"/>
    <col min="1948" max="1948" width="4.5703125" style="1" customWidth="1"/>
    <col min="1949" max="1949" width="5.85546875" style="1" customWidth="1"/>
    <col min="1950" max="1950" width="36" style="1" customWidth="1"/>
    <col min="1951" max="1951" width="9.7109375" style="1" customWidth="1"/>
    <col min="1952" max="1952" width="11.85546875" style="1" customWidth="1"/>
    <col min="1953" max="1953" width="9" style="1" customWidth="1"/>
    <col min="1954" max="1954" width="9.7109375" style="1" customWidth="1"/>
    <col min="1955" max="1955" width="9.28515625" style="1" customWidth="1"/>
    <col min="1956" max="1956" width="8.7109375" style="1" customWidth="1"/>
    <col min="1957" max="1957" width="6.85546875" style="1" customWidth="1"/>
    <col min="1958" max="2202" width="9.140625" style="1" customWidth="1"/>
    <col min="2203" max="2203" width="3.7109375" style="1"/>
    <col min="2204" max="2204" width="4.5703125" style="1" customWidth="1"/>
    <col min="2205" max="2205" width="5.85546875" style="1" customWidth="1"/>
    <col min="2206" max="2206" width="36" style="1" customWidth="1"/>
    <col min="2207" max="2207" width="9.7109375" style="1" customWidth="1"/>
    <col min="2208" max="2208" width="11.85546875" style="1" customWidth="1"/>
    <col min="2209" max="2209" width="9" style="1" customWidth="1"/>
    <col min="2210" max="2210" width="9.7109375" style="1" customWidth="1"/>
    <col min="2211" max="2211" width="9.28515625" style="1" customWidth="1"/>
    <col min="2212" max="2212" width="8.7109375" style="1" customWidth="1"/>
    <col min="2213" max="2213" width="6.85546875" style="1" customWidth="1"/>
    <col min="2214" max="2458" width="9.140625" style="1" customWidth="1"/>
    <col min="2459" max="2459" width="3.7109375" style="1"/>
    <col min="2460" max="2460" width="4.5703125" style="1" customWidth="1"/>
    <col min="2461" max="2461" width="5.85546875" style="1" customWidth="1"/>
    <col min="2462" max="2462" width="36" style="1" customWidth="1"/>
    <col min="2463" max="2463" width="9.7109375" style="1" customWidth="1"/>
    <col min="2464" max="2464" width="11.85546875" style="1" customWidth="1"/>
    <col min="2465" max="2465" width="9" style="1" customWidth="1"/>
    <col min="2466" max="2466" width="9.7109375" style="1" customWidth="1"/>
    <col min="2467" max="2467" width="9.28515625" style="1" customWidth="1"/>
    <col min="2468" max="2468" width="8.7109375" style="1" customWidth="1"/>
    <col min="2469" max="2469" width="6.85546875" style="1" customWidth="1"/>
    <col min="2470" max="2714" width="9.140625" style="1" customWidth="1"/>
    <col min="2715" max="2715" width="3.7109375" style="1"/>
    <col min="2716" max="2716" width="4.5703125" style="1" customWidth="1"/>
    <col min="2717" max="2717" width="5.85546875" style="1" customWidth="1"/>
    <col min="2718" max="2718" width="36" style="1" customWidth="1"/>
    <col min="2719" max="2719" width="9.7109375" style="1" customWidth="1"/>
    <col min="2720" max="2720" width="11.85546875" style="1" customWidth="1"/>
    <col min="2721" max="2721" width="9" style="1" customWidth="1"/>
    <col min="2722" max="2722" width="9.7109375" style="1" customWidth="1"/>
    <col min="2723" max="2723" width="9.28515625" style="1" customWidth="1"/>
    <col min="2724" max="2724" width="8.7109375" style="1" customWidth="1"/>
    <col min="2725" max="2725" width="6.85546875" style="1" customWidth="1"/>
    <col min="2726" max="2970" width="9.140625" style="1" customWidth="1"/>
    <col min="2971" max="2971" width="3.7109375" style="1"/>
    <col min="2972" max="2972" width="4.5703125" style="1" customWidth="1"/>
    <col min="2973" max="2973" width="5.85546875" style="1" customWidth="1"/>
    <col min="2974" max="2974" width="36" style="1" customWidth="1"/>
    <col min="2975" max="2975" width="9.7109375" style="1" customWidth="1"/>
    <col min="2976" max="2976" width="11.85546875" style="1" customWidth="1"/>
    <col min="2977" max="2977" width="9" style="1" customWidth="1"/>
    <col min="2978" max="2978" width="9.7109375" style="1" customWidth="1"/>
    <col min="2979" max="2979" width="9.28515625" style="1" customWidth="1"/>
    <col min="2980" max="2980" width="8.7109375" style="1" customWidth="1"/>
    <col min="2981" max="2981" width="6.85546875" style="1" customWidth="1"/>
    <col min="2982" max="3226" width="9.140625" style="1" customWidth="1"/>
    <col min="3227" max="3227" width="3.7109375" style="1"/>
    <col min="3228" max="3228" width="4.5703125" style="1" customWidth="1"/>
    <col min="3229" max="3229" width="5.85546875" style="1" customWidth="1"/>
    <col min="3230" max="3230" width="36" style="1" customWidth="1"/>
    <col min="3231" max="3231" width="9.7109375" style="1" customWidth="1"/>
    <col min="3232" max="3232" width="11.85546875" style="1" customWidth="1"/>
    <col min="3233" max="3233" width="9" style="1" customWidth="1"/>
    <col min="3234" max="3234" width="9.7109375" style="1" customWidth="1"/>
    <col min="3235" max="3235" width="9.28515625" style="1" customWidth="1"/>
    <col min="3236" max="3236" width="8.7109375" style="1" customWidth="1"/>
    <col min="3237" max="3237" width="6.85546875" style="1" customWidth="1"/>
    <col min="3238" max="3482" width="9.140625" style="1" customWidth="1"/>
    <col min="3483" max="3483" width="3.7109375" style="1"/>
    <col min="3484" max="3484" width="4.5703125" style="1" customWidth="1"/>
    <col min="3485" max="3485" width="5.85546875" style="1" customWidth="1"/>
    <col min="3486" max="3486" width="36" style="1" customWidth="1"/>
    <col min="3487" max="3487" width="9.7109375" style="1" customWidth="1"/>
    <col min="3488" max="3488" width="11.85546875" style="1" customWidth="1"/>
    <col min="3489" max="3489" width="9" style="1" customWidth="1"/>
    <col min="3490" max="3490" width="9.7109375" style="1" customWidth="1"/>
    <col min="3491" max="3491" width="9.28515625" style="1" customWidth="1"/>
    <col min="3492" max="3492" width="8.7109375" style="1" customWidth="1"/>
    <col min="3493" max="3493" width="6.85546875" style="1" customWidth="1"/>
    <col min="3494" max="3738" width="9.140625" style="1" customWidth="1"/>
    <col min="3739" max="3739" width="3.7109375" style="1"/>
    <col min="3740" max="3740" width="4.5703125" style="1" customWidth="1"/>
    <col min="3741" max="3741" width="5.85546875" style="1" customWidth="1"/>
    <col min="3742" max="3742" width="36" style="1" customWidth="1"/>
    <col min="3743" max="3743" width="9.7109375" style="1" customWidth="1"/>
    <col min="3744" max="3744" width="11.85546875" style="1" customWidth="1"/>
    <col min="3745" max="3745" width="9" style="1" customWidth="1"/>
    <col min="3746" max="3746" width="9.7109375" style="1" customWidth="1"/>
    <col min="3747" max="3747" width="9.28515625" style="1" customWidth="1"/>
    <col min="3748" max="3748" width="8.7109375" style="1" customWidth="1"/>
    <col min="3749" max="3749" width="6.85546875" style="1" customWidth="1"/>
    <col min="3750" max="3994" width="9.140625" style="1" customWidth="1"/>
    <col min="3995" max="3995" width="3.7109375" style="1"/>
    <col min="3996" max="3996" width="4.5703125" style="1" customWidth="1"/>
    <col min="3997" max="3997" width="5.85546875" style="1" customWidth="1"/>
    <col min="3998" max="3998" width="36" style="1" customWidth="1"/>
    <col min="3999" max="3999" width="9.7109375" style="1" customWidth="1"/>
    <col min="4000" max="4000" width="11.85546875" style="1" customWidth="1"/>
    <col min="4001" max="4001" width="9" style="1" customWidth="1"/>
    <col min="4002" max="4002" width="9.7109375" style="1" customWidth="1"/>
    <col min="4003" max="4003" width="9.28515625" style="1" customWidth="1"/>
    <col min="4004" max="4004" width="8.7109375" style="1" customWidth="1"/>
    <col min="4005" max="4005" width="6.85546875" style="1" customWidth="1"/>
    <col min="4006" max="4250" width="9.140625" style="1" customWidth="1"/>
    <col min="4251" max="4251" width="3.7109375" style="1"/>
    <col min="4252" max="4252" width="4.5703125" style="1" customWidth="1"/>
    <col min="4253" max="4253" width="5.85546875" style="1" customWidth="1"/>
    <col min="4254" max="4254" width="36" style="1" customWidth="1"/>
    <col min="4255" max="4255" width="9.7109375" style="1" customWidth="1"/>
    <col min="4256" max="4256" width="11.85546875" style="1" customWidth="1"/>
    <col min="4257" max="4257" width="9" style="1" customWidth="1"/>
    <col min="4258" max="4258" width="9.7109375" style="1" customWidth="1"/>
    <col min="4259" max="4259" width="9.28515625" style="1" customWidth="1"/>
    <col min="4260" max="4260" width="8.7109375" style="1" customWidth="1"/>
    <col min="4261" max="4261" width="6.85546875" style="1" customWidth="1"/>
    <col min="4262" max="4506" width="9.140625" style="1" customWidth="1"/>
    <col min="4507" max="4507" width="3.7109375" style="1"/>
    <col min="4508" max="4508" width="4.5703125" style="1" customWidth="1"/>
    <col min="4509" max="4509" width="5.85546875" style="1" customWidth="1"/>
    <col min="4510" max="4510" width="36" style="1" customWidth="1"/>
    <col min="4511" max="4511" width="9.7109375" style="1" customWidth="1"/>
    <col min="4512" max="4512" width="11.85546875" style="1" customWidth="1"/>
    <col min="4513" max="4513" width="9" style="1" customWidth="1"/>
    <col min="4514" max="4514" width="9.7109375" style="1" customWidth="1"/>
    <col min="4515" max="4515" width="9.28515625" style="1" customWidth="1"/>
    <col min="4516" max="4516" width="8.7109375" style="1" customWidth="1"/>
    <col min="4517" max="4517" width="6.85546875" style="1" customWidth="1"/>
    <col min="4518" max="4762" width="9.140625" style="1" customWidth="1"/>
    <col min="4763" max="4763" width="3.7109375" style="1"/>
    <col min="4764" max="4764" width="4.5703125" style="1" customWidth="1"/>
    <col min="4765" max="4765" width="5.85546875" style="1" customWidth="1"/>
    <col min="4766" max="4766" width="36" style="1" customWidth="1"/>
    <col min="4767" max="4767" width="9.7109375" style="1" customWidth="1"/>
    <col min="4768" max="4768" width="11.85546875" style="1" customWidth="1"/>
    <col min="4769" max="4769" width="9" style="1" customWidth="1"/>
    <col min="4770" max="4770" width="9.7109375" style="1" customWidth="1"/>
    <col min="4771" max="4771" width="9.28515625" style="1" customWidth="1"/>
    <col min="4772" max="4772" width="8.7109375" style="1" customWidth="1"/>
    <col min="4773" max="4773" width="6.85546875" style="1" customWidth="1"/>
    <col min="4774" max="5018" width="9.140625" style="1" customWidth="1"/>
    <col min="5019" max="5019" width="3.7109375" style="1"/>
    <col min="5020" max="5020" width="4.5703125" style="1" customWidth="1"/>
    <col min="5021" max="5021" width="5.85546875" style="1" customWidth="1"/>
    <col min="5022" max="5022" width="36" style="1" customWidth="1"/>
    <col min="5023" max="5023" width="9.7109375" style="1" customWidth="1"/>
    <col min="5024" max="5024" width="11.85546875" style="1" customWidth="1"/>
    <col min="5025" max="5025" width="9" style="1" customWidth="1"/>
    <col min="5026" max="5026" width="9.7109375" style="1" customWidth="1"/>
    <col min="5027" max="5027" width="9.28515625" style="1" customWidth="1"/>
    <col min="5028" max="5028" width="8.7109375" style="1" customWidth="1"/>
    <col min="5029" max="5029" width="6.85546875" style="1" customWidth="1"/>
    <col min="5030" max="5274" width="9.140625" style="1" customWidth="1"/>
    <col min="5275" max="5275" width="3.7109375" style="1"/>
    <col min="5276" max="5276" width="4.5703125" style="1" customWidth="1"/>
    <col min="5277" max="5277" width="5.85546875" style="1" customWidth="1"/>
    <col min="5278" max="5278" width="36" style="1" customWidth="1"/>
    <col min="5279" max="5279" width="9.7109375" style="1" customWidth="1"/>
    <col min="5280" max="5280" width="11.85546875" style="1" customWidth="1"/>
    <col min="5281" max="5281" width="9" style="1" customWidth="1"/>
    <col min="5282" max="5282" width="9.7109375" style="1" customWidth="1"/>
    <col min="5283" max="5283" width="9.28515625" style="1" customWidth="1"/>
    <col min="5284" max="5284" width="8.7109375" style="1" customWidth="1"/>
    <col min="5285" max="5285" width="6.85546875" style="1" customWidth="1"/>
    <col min="5286" max="5530" width="9.140625" style="1" customWidth="1"/>
    <col min="5531" max="5531" width="3.7109375" style="1"/>
    <col min="5532" max="5532" width="4.5703125" style="1" customWidth="1"/>
    <col min="5533" max="5533" width="5.85546875" style="1" customWidth="1"/>
    <col min="5534" max="5534" width="36" style="1" customWidth="1"/>
    <col min="5535" max="5535" width="9.7109375" style="1" customWidth="1"/>
    <col min="5536" max="5536" width="11.85546875" style="1" customWidth="1"/>
    <col min="5537" max="5537" width="9" style="1" customWidth="1"/>
    <col min="5538" max="5538" width="9.7109375" style="1" customWidth="1"/>
    <col min="5539" max="5539" width="9.28515625" style="1" customWidth="1"/>
    <col min="5540" max="5540" width="8.7109375" style="1" customWidth="1"/>
    <col min="5541" max="5541" width="6.85546875" style="1" customWidth="1"/>
    <col min="5542" max="5786" width="9.140625" style="1" customWidth="1"/>
    <col min="5787" max="5787" width="3.7109375" style="1"/>
    <col min="5788" max="5788" width="4.5703125" style="1" customWidth="1"/>
    <col min="5789" max="5789" width="5.85546875" style="1" customWidth="1"/>
    <col min="5790" max="5790" width="36" style="1" customWidth="1"/>
    <col min="5791" max="5791" width="9.7109375" style="1" customWidth="1"/>
    <col min="5792" max="5792" width="11.85546875" style="1" customWidth="1"/>
    <col min="5793" max="5793" width="9" style="1" customWidth="1"/>
    <col min="5794" max="5794" width="9.7109375" style="1" customWidth="1"/>
    <col min="5795" max="5795" width="9.28515625" style="1" customWidth="1"/>
    <col min="5796" max="5796" width="8.7109375" style="1" customWidth="1"/>
    <col min="5797" max="5797" width="6.85546875" style="1" customWidth="1"/>
    <col min="5798" max="6042" width="9.140625" style="1" customWidth="1"/>
    <col min="6043" max="6043" width="3.7109375" style="1"/>
    <col min="6044" max="6044" width="4.5703125" style="1" customWidth="1"/>
    <col min="6045" max="6045" width="5.85546875" style="1" customWidth="1"/>
    <col min="6046" max="6046" width="36" style="1" customWidth="1"/>
    <col min="6047" max="6047" width="9.7109375" style="1" customWidth="1"/>
    <col min="6048" max="6048" width="11.85546875" style="1" customWidth="1"/>
    <col min="6049" max="6049" width="9" style="1" customWidth="1"/>
    <col min="6050" max="6050" width="9.7109375" style="1" customWidth="1"/>
    <col min="6051" max="6051" width="9.28515625" style="1" customWidth="1"/>
    <col min="6052" max="6052" width="8.7109375" style="1" customWidth="1"/>
    <col min="6053" max="6053" width="6.85546875" style="1" customWidth="1"/>
    <col min="6054" max="6298" width="9.140625" style="1" customWidth="1"/>
    <col min="6299" max="6299" width="3.7109375" style="1"/>
    <col min="6300" max="6300" width="4.5703125" style="1" customWidth="1"/>
    <col min="6301" max="6301" width="5.85546875" style="1" customWidth="1"/>
    <col min="6302" max="6302" width="36" style="1" customWidth="1"/>
    <col min="6303" max="6303" width="9.7109375" style="1" customWidth="1"/>
    <col min="6304" max="6304" width="11.85546875" style="1" customWidth="1"/>
    <col min="6305" max="6305" width="9" style="1" customWidth="1"/>
    <col min="6306" max="6306" width="9.7109375" style="1" customWidth="1"/>
    <col min="6307" max="6307" width="9.28515625" style="1" customWidth="1"/>
    <col min="6308" max="6308" width="8.7109375" style="1" customWidth="1"/>
    <col min="6309" max="6309" width="6.85546875" style="1" customWidth="1"/>
    <col min="6310" max="6554" width="9.140625" style="1" customWidth="1"/>
    <col min="6555" max="6555" width="3.7109375" style="1"/>
    <col min="6556" max="6556" width="4.5703125" style="1" customWidth="1"/>
    <col min="6557" max="6557" width="5.85546875" style="1" customWidth="1"/>
    <col min="6558" max="6558" width="36" style="1" customWidth="1"/>
    <col min="6559" max="6559" width="9.7109375" style="1" customWidth="1"/>
    <col min="6560" max="6560" width="11.85546875" style="1" customWidth="1"/>
    <col min="6561" max="6561" width="9" style="1" customWidth="1"/>
    <col min="6562" max="6562" width="9.7109375" style="1" customWidth="1"/>
    <col min="6563" max="6563" width="9.28515625" style="1" customWidth="1"/>
    <col min="6564" max="6564" width="8.7109375" style="1" customWidth="1"/>
    <col min="6565" max="6565" width="6.85546875" style="1" customWidth="1"/>
    <col min="6566" max="6810" width="9.140625" style="1" customWidth="1"/>
    <col min="6811" max="6811" width="3.7109375" style="1"/>
    <col min="6812" max="6812" width="4.5703125" style="1" customWidth="1"/>
    <col min="6813" max="6813" width="5.85546875" style="1" customWidth="1"/>
    <col min="6814" max="6814" width="36" style="1" customWidth="1"/>
    <col min="6815" max="6815" width="9.7109375" style="1" customWidth="1"/>
    <col min="6816" max="6816" width="11.85546875" style="1" customWidth="1"/>
    <col min="6817" max="6817" width="9" style="1" customWidth="1"/>
    <col min="6818" max="6818" width="9.7109375" style="1" customWidth="1"/>
    <col min="6819" max="6819" width="9.28515625" style="1" customWidth="1"/>
    <col min="6820" max="6820" width="8.7109375" style="1" customWidth="1"/>
    <col min="6821" max="6821" width="6.85546875" style="1" customWidth="1"/>
    <col min="6822" max="7066" width="9.140625" style="1" customWidth="1"/>
    <col min="7067" max="7067" width="3.7109375" style="1"/>
    <col min="7068" max="7068" width="4.5703125" style="1" customWidth="1"/>
    <col min="7069" max="7069" width="5.85546875" style="1" customWidth="1"/>
    <col min="7070" max="7070" width="36" style="1" customWidth="1"/>
    <col min="7071" max="7071" width="9.7109375" style="1" customWidth="1"/>
    <col min="7072" max="7072" width="11.85546875" style="1" customWidth="1"/>
    <col min="7073" max="7073" width="9" style="1" customWidth="1"/>
    <col min="7074" max="7074" width="9.7109375" style="1" customWidth="1"/>
    <col min="7075" max="7075" width="9.28515625" style="1" customWidth="1"/>
    <col min="7076" max="7076" width="8.7109375" style="1" customWidth="1"/>
    <col min="7077" max="7077" width="6.85546875" style="1" customWidth="1"/>
    <col min="7078" max="7322" width="9.140625" style="1" customWidth="1"/>
    <col min="7323" max="7323" width="3.7109375" style="1"/>
    <col min="7324" max="7324" width="4.5703125" style="1" customWidth="1"/>
    <col min="7325" max="7325" width="5.85546875" style="1" customWidth="1"/>
    <col min="7326" max="7326" width="36" style="1" customWidth="1"/>
    <col min="7327" max="7327" width="9.7109375" style="1" customWidth="1"/>
    <col min="7328" max="7328" width="11.85546875" style="1" customWidth="1"/>
    <col min="7329" max="7329" width="9" style="1" customWidth="1"/>
    <col min="7330" max="7330" width="9.7109375" style="1" customWidth="1"/>
    <col min="7331" max="7331" width="9.28515625" style="1" customWidth="1"/>
    <col min="7332" max="7332" width="8.7109375" style="1" customWidth="1"/>
    <col min="7333" max="7333" width="6.85546875" style="1" customWidth="1"/>
    <col min="7334" max="7578" width="9.140625" style="1" customWidth="1"/>
    <col min="7579" max="7579" width="3.7109375" style="1"/>
    <col min="7580" max="7580" width="4.5703125" style="1" customWidth="1"/>
    <col min="7581" max="7581" width="5.85546875" style="1" customWidth="1"/>
    <col min="7582" max="7582" width="36" style="1" customWidth="1"/>
    <col min="7583" max="7583" width="9.7109375" style="1" customWidth="1"/>
    <col min="7584" max="7584" width="11.85546875" style="1" customWidth="1"/>
    <col min="7585" max="7585" width="9" style="1" customWidth="1"/>
    <col min="7586" max="7586" width="9.7109375" style="1" customWidth="1"/>
    <col min="7587" max="7587" width="9.28515625" style="1" customWidth="1"/>
    <col min="7588" max="7588" width="8.7109375" style="1" customWidth="1"/>
    <col min="7589" max="7589" width="6.85546875" style="1" customWidth="1"/>
    <col min="7590" max="7834" width="9.140625" style="1" customWidth="1"/>
    <col min="7835" max="7835" width="3.7109375" style="1"/>
    <col min="7836" max="7836" width="4.5703125" style="1" customWidth="1"/>
    <col min="7837" max="7837" width="5.85546875" style="1" customWidth="1"/>
    <col min="7838" max="7838" width="36" style="1" customWidth="1"/>
    <col min="7839" max="7839" width="9.7109375" style="1" customWidth="1"/>
    <col min="7840" max="7840" width="11.85546875" style="1" customWidth="1"/>
    <col min="7841" max="7841" width="9" style="1" customWidth="1"/>
    <col min="7842" max="7842" width="9.7109375" style="1" customWidth="1"/>
    <col min="7843" max="7843" width="9.28515625" style="1" customWidth="1"/>
    <col min="7844" max="7844" width="8.7109375" style="1" customWidth="1"/>
    <col min="7845" max="7845" width="6.85546875" style="1" customWidth="1"/>
    <col min="7846" max="8090" width="9.140625" style="1" customWidth="1"/>
    <col min="8091" max="8091" width="3.7109375" style="1"/>
    <col min="8092" max="8092" width="4.5703125" style="1" customWidth="1"/>
    <col min="8093" max="8093" width="5.85546875" style="1" customWidth="1"/>
    <col min="8094" max="8094" width="36" style="1" customWidth="1"/>
    <col min="8095" max="8095" width="9.7109375" style="1" customWidth="1"/>
    <col min="8096" max="8096" width="11.85546875" style="1" customWidth="1"/>
    <col min="8097" max="8097" width="9" style="1" customWidth="1"/>
    <col min="8098" max="8098" width="9.7109375" style="1" customWidth="1"/>
    <col min="8099" max="8099" width="9.28515625" style="1" customWidth="1"/>
    <col min="8100" max="8100" width="8.7109375" style="1" customWidth="1"/>
    <col min="8101" max="8101" width="6.85546875" style="1" customWidth="1"/>
    <col min="8102" max="8346" width="9.140625" style="1" customWidth="1"/>
    <col min="8347" max="8347" width="3.7109375" style="1"/>
    <col min="8348" max="8348" width="4.5703125" style="1" customWidth="1"/>
    <col min="8349" max="8349" width="5.85546875" style="1" customWidth="1"/>
    <col min="8350" max="8350" width="36" style="1" customWidth="1"/>
    <col min="8351" max="8351" width="9.7109375" style="1" customWidth="1"/>
    <col min="8352" max="8352" width="11.85546875" style="1" customWidth="1"/>
    <col min="8353" max="8353" width="9" style="1" customWidth="1"/>
    <col min="8354" max="8354" width="9.7109375" style="1" customWidth="1"/>
    <col min="8355" max="8355" width="9.28515625" style="1" customWidth="1"/>
    <col min="8356" max="8356" width="8.7109375" style="1" customWidth="1"/>
    <col min="8357" max="8357" width="6.85546875" style="1" customWidth="1"/>
    <col min="8358" max="8602" width="9.140625" style="1" customWidth="1"/>
    <col min="8603" max="8603" width="3.7109375" style="1"/>
    <col min="8604" max="8604" width="4.5703125" style="1" customWidth="1"/>
    <col min="8605" max="8605" width="5.85546875" style="1" customWidth="1"/>
    <col min="8606" max="8606" width="36" style="1" customWidth="1"/>
    <col min="8607" max="8607" width="9.7109375" style="1" customWidth="1"/>
    <col min="8608" max="8608" width="11.85546875" style="1" customWidth="1"/>
    <col min="8609" max="8609" width="9" style="1" customWidth="1"/>
    <col min="8610" max="8610" width="9.7109375" style="1" customWidth="1"/>
    <col min="8611" max="8611" width="9.28515625" style="1" customWidth="1"/>
    <col min="8612" max="8612" width="8.7109375" style="1" customWidth="1"/>
    <col min="8613" max="8613" width="6.85546875" style="1" customWidth="1"/>
    <col min="8614" max="8858" width="9.140625" style="1" customWidth="1"/>
    <col min="8859" max="8859" width="3.7109375" style="1"/>
    <col min="8860" max="8860" width="4.5703125" style="1" customWidth="1"/>
    <col min="8861" max="8861" width="5.85546875" style="1" customWidth="1"/>
    <col min="8862" max="8862" width="36" style="1" customWidth="1"/>
    <col min="8863" max="8863" width="9.7109375" style="1" customWidth="1"/>
    <col min="8864" max="8864" width="11.85546875" style="1" customWidth="1"/>
    <col min="8865" max="8865" width="9" style="1" customWidth="1"/>
    <col min="8866" max="8866" width="9.7109375" style="1" customWidth="1"/>
    <col min="8867" max="8867" width="9.28515625" style="1" customWidth="1"/>
    <col min="8868" max="8868" width="8.7109375" style="1" customWidth="1"/>
    <col min="8869" max="8869" width="6.85546875" style="1" customWidth="1"/>
    <col min="8870" max="9114" width="9.140625" style="1" customWidth="1"/>
    <col min="9115" max="9115" width="3.7109375" style="1"/>
    <col min="9116" max="9116" width="4.5703125" style="1" customWidth="1"/>
    <col min="9117" max="9117" width="5.85546875" style="1" customWidth="1"/>
    <col min="9118" max="9118" width="36" style="1" customWidth="1"/>
    <col min="9119" max="9119" width="9.7109375" style="1" customWidth="1"/>
    <col min="9120" max="9120" width="11.85546875" style="1" customWidth="1"/>
    <col min="9121" max="9121" width="9" style="1" customWidth="1"/>
    <col min="9122" max="9122" width="9.7109375" style="1" customWidth="1"/>
    <col min="9123" max="9123" width="9.28515625" style="1" customWidth="1"/>
    <col min="9124" max="9124" width="8.7109375" style="1" customWidth="1"/>
    <col min="9125" max="9125" width="6.85546875" style="1" customWidth="1"/>
    <col min="9126" max="9370" width="9.140625" style="1" customWidth="1"/>
    <col min="9371" max="9371" width="3.7109375" style="1"/>
    <col min="9372" max="9372" width="4.5703125" style="1" customWidth="1"/>
    <col min="9373" max="9373" width="5.85546875" style="1" customWidth="1"/>
    <col min="9374" max="9374" width="36" style="1" customWidth="1"/>
    <col min="9375" max="9375" width="9.7109375" style="1" customWidth="1"/>
    <col min="9376" max="9376" width="11.85546875" style="1" customWidth="1"/>
    <col min="9377" max="9377" width="9" style="1" customWidth="1"/>
    <col min="9378" max="9378" width="9.7109375" style="1" customWidth="1"/>
    <col min="9379" max="9379" width="9.28515625" style="1" customWidth="1"/>
    <col min="9380" max="9380" width="8.7109375" style="1" customWidth="1"/>
    <col min="9381" max="9381" width="6.85546875" style="1" customWidth="1"/>
    <col min="9382" max="9626" width="9.140625" style="1" customWidth="1"/>
    <col min="9627" max="9627" width="3.7109375" style="1"/>
    <col min="9628" max="9628" width="4.5703125" style="1" customWidth="1"/>
    <col min="9629" max="9629" width="5.85546875" style="1" customWidth="1"/>
    <col min="9630" max="9630" width="36" style="1" customWidth="1"/>
    <col min="9631" max="9631" width="9.7109375" style="1" customWidth="1"/>
    <col min="9632" max="9632" width="11.85546875" style="1" customWidth="1"/>
    <col min="9633" max="9633" width="9" style="1" customWidth="1"/>
    <col min="9634" max="9634" width="9.7109375" style="1" customWidth="1"/>
    <col min="9635" max="9635" width="9.28515625" style="1" customWidth="1"/>
    <col min="9636" max="9636" width="8.7109375" style="1" customWidth="1"/>
    <col min="9637" max="9637" width="6.85546875" style="1" customWidth="1"/>
    <col min="9638" max="9882" width="9.140625" style="1" customWidth="1"/>
    <col min="9883" max="9883" width="3.7109375" style="1"/>
    <col min="9884" max="9884" width="4.5703125" style="1" customWidth="1"/>
    <col min="9885" max="9885" width="5.85546875" style="1" customWidth="1"/>
    <col min="9886" max="9886" width="36" style="1" customWidth="1"/>
    <col min="9887" max="9887" width="9.7109375" style="1" customWidth="1"/>
    <col min="9888" max="9888" width="11.85546875" style="1" customWidth="1"/>
    <col min="9889" max="9889" width="9" style="1" customWidth="1"/>
    <col min="9890" max="9890" width="9.7109375" style="1" customWidth="1"/>
    <col min="9891" max="9891" width="9.28515625" style="1" customWidth="1"/>
    <col min="9892" max="9892" width="8.7109375" style="1" customWidth="1"/>
    <col min="9893" max="9893" width="6.85546875" style="1" customWidth="1"/>
    <col min="9894" max="10138" width="9.140625" style="1" customWidth="1"/>
    <col min="10139" max="10139" width="3.7109375" style="1"/>
    <col min="10140" max="10140" width="4.5703125" style="1" customWidth="1"/>
    <col min="10141" max="10141" width="5.85546875" style="1" customWidth="1"/>
    <col min="10142" max="10142" width="36" style="1" customWidth="1"/>
    <col min="10143" max="10143" width="9.7109375" style="1" customWidth="1"/>
    <col min="10144" max="10144" width="11.85546875" style="1" customWidth="1"/>
    <col min="10145" max="10145" width="9" style="1" customWidth="1"/>
    <col min="10146" max="10146" width="9.7109375" style="1" customWidth="1"/>
    <col min="10147" max="10147" width="9.28515625" style="1" customWidth="1"/>
    <col min="10148" max="10148" width="8.7109375" style="1" customWidth="1"/>
    <col min="10149" max="10149" width="6.85546875" style="1" customWidth="1"/>
    <col min="10150" max="10394" width="9.140625" style="1" customWidth="1"/>
    <col min="10395" max="10395" width="3.7109375" style="1"/>
    <col min="10396" max="10396" width="4.5703125" style="1" customWidth="1"/>
    <col min="10397" max="10397" width="5.85546875" style="1" customWidth="1"/>
    <col min="10398" max="10398" width="36" style="1" customWidth="1"/>
    <col min="10399" max="10399" width="9.7109375" style="1" customWidth="1"/>
    <col min="10400" max="10400" width="11.85546875" style="1" customWidth="1"/>
    <col min="10401" max="10401" width="9" style="1" customWidth="1"/>
    <col min="10402" max="10402" width="9.7109375" style="1" customWidth="1"/>
    <col min="10403" max="10403" width="9.28515625" style="1" customWidth="1"/>
    <col min="10404" max="10404" width="8.7109375" style="1" customWidth="1"/>
    <col min="10405" max="10405" width="6.85546875" style="1" customWidth="1"/>
    <col min="10406" max="10650" width="9.140625" style="1" customWidth="1"/>
    <col min="10651" max="10651" width="3.7109375" style="1"/>
    <col min="10652" max="10652" width="4.5703125" style="1" customWidth="1"/>
    <col min="10653" max="10653" width="5.85546875" style="1" customWidth="1"/>
    <col min="10654" max="10654" width="36" style="1" customWidth="1"/>
    <col min="10655" max="10655" width="9.7109375" style="1" customWidth="1"/>
    <col min="10656" max="10656" width="11.85546875" style="1" customWidth="1"/>
    <col min="10657" max="10657" width="9" style="1" customWidth="1"/>
    <col min="10658" max="10658" width="9.7109375" style="1" customWidth="1"/>
    <col min="10659" max="10659" width="9.28515625" style="1" customWidth="1"/>
    <col min="10660" max="10660" width="8.7109375" style="1" customWidth="1"/>
    <col min="10661" max="10661" width="6.85546875" style="1" customWidth="1"/>
    <col min="10662" max="10906" width="9.140625" style="1" customWidth="1"/>
    <col min="10907" max="10907" width="3.7109375" style="1"/>
    <col min="10908" max="10908" width="4.5703125" style="1" customWidth="1"/>
    <col min="10909" max="10909" width="5.85546875" style="1" customWidth="1"/>
    <col min="10910" max="10910" width="36" style="1" customWidth="1"/>
    <col min="10911" max="10911" width="9.7109375" style="1" customWidth="1"/>
    <col min="10912" max="10912" width="11.85546875" style="1" customWidth="1"/>
    <col min="10913" max="10913" width="9" style="1" customWidth="1"/>
    <col min="10914" max="10914" width="9.7109375" style="1" customWidth="1"/>
    <col min="10915" max="10915" width="9.28515625" style="1" customWidth="1"/>
    <col min="10916" max="10916" width="8.7109375" style="1" customWidth="1"/>
    <col min="10917" max="10917" width="6.85546875" style="1" customWidth="1"/>
    <col min="10918" max="11162" width="9.140625" style="1" customWidth="1"/>
    <col min="11163" max="11163" width="3.7109375" style="1"/>
    <col min="11164" max="11164" width="4.5703125" style="1" customWidth="1"/>
    <col min="11165" max="11165" width="5.85546875" style="1" customWidth="1"/>
    <col min="11166" max="11166" width="36" style="1" customWidth="1"/>
    <col min="11167" max="11167" width="9.7109375" style="1" customWidth="1"/>
    <col min="11168" max="11168" width="11.85546875" style="1" customWidth="1"/>
    <col min="11169" max="11169" width="9" style="1" customWidth="1"/>
    <col min="11170" max="11170" width="9.7109375" style="1" customWidth="1"/>
    <col min="11171" max="11171" width="9.28515625" style="1" customWidth="1"/>
    <col min="11172" max="11172" width="8.7109375" style="1" customWidth="1"/>
    <col min="11173" max="11173" width="6.85546875" style="1" customWidth="1"/>
    <col min="11174" max="11418" width="9.140625" style="1" customWidth="1"/>
    <col min="11419" max="11419" width="3.7109375" style="1"/>
    <col min="11420" max="11420" width="4.5703125" style="1" customWidth="1"/>
    <col min="11421" max="11421" width="5.85546875" style="1" customWidth="1"/>
    <col min="11422" max="11422" width="36" style="1" customWidth="1"/>
    <col min="11423" max="11423" width="9.7109375" style="1" customWidth="1"/>
    <col min="11424" max="11424" width="11.85546875" style="1" customWidth="1"/>
    <col min="11425" max="11425" width="9" style="1" customWidth="1"/>
    <col min="11426" max="11426" width="9.7109375" style="1" customWidth="1"/>
    <col min="11427" max="11427" width="9.28515625" style="1" customWidth="1"/>
    <col min="11428" max="11428" width="8.7109375" style="1" customWidth="1"/>
    <col min="11429" max="11429" width="6.85546875" style="1" customWidth="1"/>
    <col min="11430" max="11674" width="9.140625" style="1" customWidth="1"/>
    <col min="11675" max="11675" width="3.7109375" style="1"/>
    <col min="11676" max="11676" width="4.5703125" style="1" customWidth="1"/>
    <col min="11677" max="11677" width="5.85546875" style="1" customWidth="1"/>
    <col min="11678" max="11678" width="36" style="1" customWidth="1"/>
    <col min="11679" max="11679" width="9.7109375" style="1" customWidth="1"/>
    <col min="11680" max="11680" width="11.85546875" style="1" customWidth="1"/>
    <col min="11681" max="11681" width="9" style="1" customWidth="1"/>
    <col min="11682" max="11682" width="9.7109375" style="1" customWidth="1"/>
    <col min="11683" max="11683" width="9.28515625" style="1" customWidth="1"/>
    <col min="11684" max="11684" width="8.7109375" style="1" customWidth="1"/>
    <col min="11685" max="11685" width="6.85546875" style="1" customWidth="1"/>
    <col min="11686" max="11930" width="9.140625" style="1" customWidth="1"/>
    <col min="11931" max="11931" width="3.7109375" style="1"/>
    <col min="11932" max="11932" width="4.5703125" style="1" customWidth="1"/>
    <col min="11933" max="11933" width="5.85546875" style="1" customWidth="1"/>
    <col min="11934" max="11934" width="36" style="1" customWidth="1"/>
    <col min="11935" max="11935" width="9.7109375" style="1" customWidth="1"/>
    <col min="11936" max="11936" width="11.85546875" style="1" customWidth="1"/>
    <col min="11937" max="11937" width="9" style="1" customWidth="1"/>
    <col min="11938" max="11938" width="9.7109375" style="1" customWidth="1"/>
    <col min="11939" max="11939" width="9.28515625" style="1" customWidth="1"/>
    <col min="11940" max="11940" width="8.7109375" style="1" customWidth="1"/>
    <col min="11941" max="11941" width="6.85546875" style="1" customWidth="1"/>
    <col min="11942" max="12186" width="9.140625" style="1" customWidth="1"/>
    <col min="12187" max="12187" width="3.7109375" style="1"/>
    <col min="12188" max="12188" width="4.5703125" style="1" customWidth="1"/>
    <col min="12189" max="12189" width="5.85546875" style="1" customWidth="1"/>
    <col min="12190" max="12190" width="36" style="1" customWidth="1"/>
    <col min="12191" max="12191" width="9.7109375" style="1" customWidth="1"/>
    <col min="12192" max="12192" width="11.85546875" style="1" customWidth="1"/>
    <col min="12193" max="12193" width="9" style="1" customWidth="1"/>
    <col min="12194" max="12194" width="9.7109375" style="1" customWidth="1"/>
    <col min="12195" max="12195" width="9.28515625" style="1" customWidth="1"/>
    <col min="12196" max="12196" width="8.7109375" style="1" customWidth="1"/>
    <col min="12197" max="12197" width="6.85546875" style="1" customWidth="1"/>
    <col min="12198" max="12442" width="9.140625" style="1" customWidth="1"/>
    <col min="12443" max="12443" width="3.7109375" style="1"/>
    <col min="12444" max="12444" width="4.5703125" style="1" customWidth="1"/>
    <col min="12445" max="12445" width="5.85546875" style="1" customWidth="1"/>
    <col min="12446" max="12446" width="36" style="1" customWidth="1"/>
    <col min="12447" max="12447" width="9.7109375" style="1" customWidth="1"/>
    <col min="12448" max="12448" width="11.85546875" style="1" customWidth="1"/>
    <col min="12449" max="12449" width="9" style="1" customWidth="1"/>
    <col min="12450" max="12450" width="9.7109375" style="1" customWidth="1"/>
    <col min="12451" max="12451" width="9.28515625" style="1" customWidth="1"/>
    <col min="12452" max="12452" width="8.7109375" style="1" customWidth="1"/>
    <col min="12453" max="12453" width="6.85546875" style="1" customWidth="1"/>
    <col min="12454" max="12698" width="9.140625" style="1" customWidth="1"/>
    <col min="12699" max="12699" width="3.7109375" style="1"/>
    <col min="12700" max="12700" width="4.5703125" style="1" customWidth="1"/>
    <col min="12701" max="12701" width="5.85546875" style="1" customWidth="1"/>
    <col min="12702" max="12702" width="36" style="1" customWidth="1"/>
    <col min="12703" max="12703" width="9.7109375" style="1" customWidth="1"/>
    <col min="12704" max="12704" width="11.85546875" style="1" customWidth="1"/>
    <col min="12705" max="12705" width="9" style="1" customWidth="1"/>
    <col min="12706" max="12706" width="9.7109375" style="1" customWidth="1"/>
    <col min="12707" max="12707" width="9.28515625" style="1" customWidth="1"/>
    <col min="12708" max="12708" width="8.7109375" style="1" customWidth="1"/>
    <col min="12709" max="12709" width="6.85546875" style="1" customWidth="1"/>
    <col min="12710" max="12954" width="9.140625" style="1" customWidth="1"/>
    <col min="12955" max="12955" width="3.7109375" style="1"/>
    <col min="12956" max="12956" width="4.5703125" style="1" customWidth="1"/>
    <col min="12957" max="12957" width="5.85546875" style="1" customWidth="1"/>
    <col min="12958" max="12958" width="36" style="1" customWidth="1"/>
    <col min="12959" max="12959" width="9.7109375" style="1" customWidth="1"/>
    <col min="12960" max="12960" width="11.85546875" style="1" customWidth="1"/>
    <col min="12961" max="12961" width="9" style="1" customWidth="1"/>
    <col min="12962" max="12962" width="9.7109375" style="1" customWidth="1"/>
    <col min="12963" max="12963" width="9.28515625" style="1" customWidth="1"/>
    <col min="12964" max="12964" width="8.7109375" style="1" customWidth="1"/>
    <col min="12965" max="12965" width="6.85546875" style="1" customWidth="1"/>
    <col min="12966" max="13210" width="9.140625" style="1" customWidth="1"/>
    <col min="13211" max="13211" width="3.7109375" style="1"/>
    <col min="13212" max="13212" width="4.5703125" style="1" customWidth="1"/>
    <col min="13213" max="13213" width="5.85546875" style="1" customWidth="1"/>
    <col min="13214" max="13214" width="36" style="1" customWidth="1"/>
    <col min="13215" max="13215" width="9.7109375" style="1" customWidth="1"/>
    <col min="13216" max="13216" width="11.85546875" style="1" customWidth="1"/>
    <col min="13217" max="13217" width="9" style="1" customWidth="1"/>
    <col min="13218" max="13218" width="9.7109375" style="1" customWidth="1"/>
    <col min="13219" max="13219" width="9.28515625" style="1" customWidth="1"/>
    <col min="13220" max="13220" width="8.7109375" style="1" customWidth="1"/>
    <col min="13221" max="13221" width="6.85546875" style="1" customWidth="1"/>
    <col min="13222" max="13466" width="9.140625" style="1" customWidth="1"/>
    <col min="13467" max="13467" width="3.7109375" style="1"/>
    <col min="13468" max="13468" width="4.5703125" style="1" customWidth="1"/>
    <col min="13469" max="13469" width="5.85546875" style="1" customWidth="1"/>
    <col min="13470" max="13470" width="36" style="1" customWidth="1"/>
    <col min="13471" max="13471" width="9.7109375" style="1" customWidth="1"/>
    <col min="13472" max="13472" width="11.85546875" style="1" customWidth="1"/>
    <col min="13473" max="13473" width="9" style="1" customWidth="1"/>
    <col min="13474" max="13474" width="9.7109375" style="1" customWidth="1"/>
    <col min="13475" max="13475" width="9.28515625" style="1" customWidth="1"/>
    <col min="13476" max="13476" width="8.7109375" style="1" customWidth="1"/>
    <col min="13477" max="13477" width="6.85546875" style="1" customWidth="1"/>
    <col min="13478" max="13722" width="9.140625" style="1" customWidth="1"/>
    <col min="13723" max="13723" width="3.7109375" style="1"/>
    <col min="13724" max="13724" width="4.5703125" style="1" customWidth="1"/>
    <col min="13725" max="13725" width="5.85546875" style="1" customWidth="1"/>
    <col min="13726" max="13726" width="36" style="1" customWidth="1"/>
    <col min="13727" max="13727" width="9.7109375" style="1" customWidth="1"/>
    <col min="13728" max="13728" width="11.85546875" style="1" customWidth="1"/>
    <col min="13729" max="13729" width="9" style="1" customWidth="1"/>
    <col min="13730" max="13730" width="9.7109375" style="1" customWidth="1"/>
    <col min="13731" max="13731" width="9.28515625" style="1" customWidth="1"/>
    <col min="13732" max="13732" width="8.7109375" style="1" customWidth="1"/>
    <col min="13733" max="13733" width="6.85546875" style="1" customWidth="1"/>
    <col min="13734" max="13978" width="9.140625" style="1" customWidth="1"/>
    <col min="13979" max="13979" width="3.7109375" style="1"/>
    <col min="13980" max="13980" width="4.5703125" style="1" customWidth="1"/>
    <col min="13981" max="13981" width="5.85546875" style="1" customWidth="1"/>
    <col min="13982" max="13982" width="36" style="1" customWidth="1"/>
    <col min="13983" max="13983" width="9.7109375" style="1" customWidth="1"/>
    <col min="13984" max="13984" width="11.85546875" style="1" customWidth="1"/>
    <col min="13985" max="13985" width="9" style="1" customWidth="1"/>
    <col min="13986" max="13986" width="9.7109375" style="1" customWidth="1"/>
    <col min="13987" max="13987" width="9.28515625" style="1" customWidth="1"/>
    <col min="13988" max="13988" width="8.7109375" style="1" customWidth="1"/>
    <col min="13989" max="13989" width="6.85546875" style="1" customWidth="1"/>
    <col min="13990" max="14234" width="9.140625" style="1" customWidth="1"/>
    <col min="14235" max="14235" width="3.7109375" style="1"/>
    <col min="14236" max="14236" width="4.5703125" style="1" customWidth="1"/>
    <col min="14237" max="14237" width="5.85546875" style="1" customWidth="1"/>
    <col min="14238" max="14238" width="36" style="1" customWidth="1"/>
    <col min="14239" max="14239" width="9.7109375" style="1" customWidth="1"/>
    <col min="14240" max="14240" width="11.85546875" style="1" customWidth="1"/>
    <col min="14241" max="14241" width="9" style="1" customWidth="1"/>
    <col min="14242" max="14242" width="9.7109375" style="1" customWidth="1"/>
    <col min="14243" max="14243" width="9.28515625" style="1" customWidth="1"/>
    <col min="14244" max="14244" width="8.7109375" style="1" customWidth="1"/>
    <col min="14245" max="14245" width="6.85546875" style="1" customWidth="1"/>
    <col min="14246" max="14490" width="9.140625" style="1" customWidth="1"/>
    <col min="14491" max="14491" width="3.7109375" style="1"/>
    <col min="14492" max="14492" width="4.5703125" style="1" customWidth="1"/>
    <col min="14493" max="14493" width="5.85546875" style="1" customWidth="1"/>
    <col min="14494" max="14494" width="36" style="1" customWidth="1"/>
    <col min="14495" max="14495" width="9.7109375" style="1" customWidth="1"/>
    <col min="14496" max="14496" width="11.85546875" style="1" customWidth="1"/>
    <col min="14497" max="14497" width="9" style="1" customWidth="1"/>
    <col min="14498" max="14498" width="9.7109375" style="1" customWidth="1"/>
    <col min="14499" max="14499" width="9.28515625" style="1" customWidth="1"/>
    <col min="14500" max="14500" width="8.7109375" style="1" customWidth="1"/>
    <col min="14501" max="14501" width="6.85546875" style="1" customWidth="1"/>
    <col min="14502" max="14746" width="9.140625" style="1" customWidth="1"/>
    <col min="14747" max="14747" width="3.7109375" style="1"/>
    <col min="14748" max="14748" width="4.5703125" style="1" customWidth="1"/>
    <col min="14749" max="14749" width="5.85546875" style="1" customWidth="1"/>
    <col min="14750" max="14750" width="36" style="1" customWidth="1"/>
    <col min="14751" max="14751" width="9.7109375" style="1" customWidth="1"/>
    <col min="14752" max="14752" width="11.85546875" style="1" customWidth="1"/>
    <col min="14753" max="14753" width="9" style="1" customWidth="1"/>
    <col min="14754" max="14754" width="9.7109375" style="1" customWidth="1"/>
    <col min="14755" max="14755" width="9.28515625" style="1" customWidth="1"/>
    <col min="14756" max="14756" width="8.7109375" style="1" customWidth="1"/>
    <col min="14757" max="14757" width="6.85546875" style="1" customWidth="1"/>
    <col min="14758" max="15002" width="9.140625" style="1" customWidth="1"/>
    <col min="15003" max="15003" width="3.7109375" style="1"/>
    <col min="15004" max="15004" width="4.5703125" style="1" customWidth="1"/>
    <col min="15005" max="15005" width="5.85546875" style="1" customWidth="1"/>
    <col min="15006" max="15006" width="36" style="1" customWidth="1"/>
    <col min="15007" max="15007" width="9.7109375" style="1" customWidth="1"/>
    <col min="15008" max="15008" width="11.85546875" style="1" customWidth="1"/>
    <col min="15009" max="15009" width="9" style="1" customWidth="1"/>
    <col min="15010" max="15010" width="9.7109375" style="1" customWidth="1"/>
    <col min="15011" max="15011" width="9.28515625" style="1" customWidth="1"/>
    <col min="15012" max="15012" width="8.7109375" style="1" customWidth="1"/>
    <col min="15013" max="15013" width="6.85546875" style="1" customWidth="1"/>
    <col min="15014" max="15258" width="9.140625" style="1" customWidth="1"/>
    <col min="15259" max="15259" width="3.7109375" style="1"/>
    <col min="15260" max="15260" width="4.5703125" style="1" customWidth="1"/>
    <col min="15261" max="15261" width="5.85546875" style="1" customWidth="1"/>
    <col min="15262" max="15262" width="36" style="1" customWidth="1"/>
    <col min="15263" max="15263" width="9.7109375" style="1" customWidth="1"/>
    <col min="15264" max="15264" width="11.85546875" style="1" customWidth="1"/>
    <col min="15265" max="15265" width="9" style="1" customWidth="1"/>
    <col min="15266" max="15266" width="9.7109375" style="1" customWidth="1"/>
    <col min="15267" max="15267" width="9.28515625" style="1" customWidth="1"/>
    <col min="15268" max="15268" width="8.7109375" style="1" customWidth="1"/>
    <col min="15269" max="15269" width="6.85546875" style="1" customWidth="1"/>
    <col min="15270" max="15514" width="9.140625" style="1" customWidth="1"/>
    <col min="15515" max="15515" width="3.7109375" style="1"/>
    <col min="15516" max="15516" width="4.5703125" style="1" customWidth="1"/>
    <col min="15517" max="15517" width="5.85546875" style="1" customWidth="1"/>
    <col min="15518" max="15518" width="36" style="1" customWidth="1"/>
    <col min="15519" max="15519" width="9.7109375" style="1" customWidth="1"/>
    <col min="15520" max="15520" width="11.85546875" style="1" customWidth="1"/>
    <col min="15521" max="15521" width="9" style="1" customWidth="1"/>
    <col min="15522" max="15522" width="9.7109375" style="1" customWidth="1"/>
    <col min="15523" max="15523" width="9.28515625" style="1" customWidth="1"/>
    <col min="15524" max="15524" width="8.7109375" style="1" customWidth="1"/>
    <col min="15525" max="15525" width="6.85546875" style="1" customWidth="1"/>
    <col min="15526" max="15770" width="9.140625" style="1" customWidth="1"/>
    <col min="15771" max="15771" width="3.7109375" style="1"/>
    <col min="15772" max="15772" width="4.5703125" style="1" customWidth="1"/>
    <col min="15773" max="15773" width="5.85546875" style="1" customWidth="1"/>
    <col min="15774" max="15774" width="36" style="1" customWidth="1"/>
    <col min="15775" max="15775" width="9.7109375" style="1" customWidth="1"/>
    <col min="15776" max="15776" width="11.85546875" style="1" customWidth="1"/>
    <col min="15777" max="15777" width="9" style="1" customWidth="1"/>
    <col min="15778" max="15778" width="9.7109375" style="1" customWidth="1"/>
    <col min="15779" max="15779" width="9.28515625" style="1" customWidth="1"/>
    <col min="15780" max="15780" width="8.7109375" style="1" customWidth="1"/>
    <col min="15781" max="15781" width="6.85546875" style="1" customWidth="1"/>
    <col min="15782" max="16026" width="9.140625" style="1" customWidth="1"/>
    <col min="16027" max="16027" width="3.7109375" style="1"/>
    <col min="16028" max="16028" width="4.5703125" style="1" customWidth="1"/>
    <col min="16029" max="16029" width="5.85546875" style="1" customWidth="1"/>
    <col min="16030" max="16030" width="36" style="1" customWidth="1"/>
    <col min="16031" max="16031" width="9.7109375" style="1" customWidth="1"/>
    <col min="16032" max="16032" width="11.85546875" style="1" customWidth="1"/>
    <col min="16033" max="16033" width="9" style="1" customWidth="1"/>
    <col min="16034" max="16034" width="9.7109375" style="1" customWidth="1"/>
    <col min="16035" max="16035" width="9.28515625" style="1" customWidth="1"/>
    <col min="16036" max="16036" width="8.7109375" style="1" customWidth="1"/>
    <col min="16037" max="16037" width="6.85546875" style="1" customWidth="1"/>
    <col min="16038" max="16282" width="9.140625" style="1" customWidth="1"/>
    <col min="16283" max="16384" width="3.7109375" style="1"/>
  </cols>
  <sheetData>
    <row r="1" spans="1:9" x14ac:dyDescent="0.2">
      <c r="C1" s="4"/>
      <c r="G1" s="138"/>
      <c r="H1" s="138"/>
      <c r="I1" s="138"/>
    </row>
    <row r="2" spans="1:9" x14ac:dyDescent="0.2">
      <c r="A2" s="184" t="s">
        <v>20</v>
      </c>
      <c r="B2" s="184"/>
      <c r="C2" s="184"/>
      <c r="D2" s="184"/>
      <c r="E2" s="184"/>
      <c r="F2" s="184"/>
      <c r="G2" s="184"/>
      <c r="H2" s="184"/>
      <c r="I2" s="184"/>
    </row>
    <row r="3" spans="1:9" x14ac:dyDescent="0.2">
      <c r="A3" s="2"/>
      <c r="B3" s="2"/>
      <c r="C3" s="2"/>
      <c r="D3" s="2"/>
      <c r="E3" s="2"/>
      <c r="F3" s="2"/>
      <c r="G3" s="2"/>
      <c r="H3" s="2"/>
      <c r="I3" s="2"/>
    </row>
    <row r="4" spans="1:9" x14ac:dyDescent="0.2">
      <c r="A4" s="2"/>
      <c r="B4" s="2"/>
      <c r="C4" s="185" t="s">
        <v>21</v>
      </c>
      <c r="D4" s="185"/>
      <c r="E4" s="185"/>
      <c r="F4" s="185"/>
      <c r="G4" s="185"/>
      <c r="H4" s="185"/>
      <c r="I4" s="185"/>
    </row>
    <row r="5" spans="1:9" ht="11.25" customHeight="1" x14ac:dyDescent="0.2">
      <c r="A5" s="89"/>
      <c r="B5" s="89"/>
      <c r="C5" s="186" t="s">
        <v>17</v>
      </c>
      <c r="D5" s="186"/>
      <c r="E5" s="186"/>
      <c r="F5" s="186"/>
      <c r="G5" s="186"/>
      <c r="H5" s="186"/>
      <c r="I5" s="186"/>
    </row>
    <row r="6" spans="1:9" x14ac:dyDescent="0.2">
      <c r="A6" s="178" t="s">
        <v>22</v>
      </c>
      <c r="B6" s="178"/>
      <c r="C6" s="178"/>
      <c r="D6" s="146" t="str">
        <f>'Kopt a+c+n'!B13</f>
        <v>DZĪVOJAMĀS MĀJAS FASĀŽU VIENKĀRŠOTĀ ATJAUNOŠANA</v>
      </c>
      <c r="E6" s="146"/>
      <c r="F6" s="146"/>
      <c r="G6" s="146"/>
      <c r="H6" s="146"/>
      <c r="I6" s="146"/>
    </row>
    <row r="7" spans="1:9" x14ac:dyDescent="0.2">
      <c r="A7" s="178" t="s">
        <v>6</v>
      </c>
      <c r="B7" s="178"/>
      <c r="C7" s="178"/>
      <c r="D7" s="147" t="str">
        <f>'Kopt a+c+n'!B14</f>
        <v>DZĪVOJAMĀS MĀJAS FASĀŽU VIENKĀRŠOTĀ ATJAUNOŠANA</v>
      </c>
      <c r="E7" s="147"/>
      <c r="F7" s="147"/>
      <c r="G7" s="147"/>
      <c r="H7" s="147"/>
      <c r="I7" s="147"/>
    </row>
    <row r="8" spans="1:9" x14ac:dyDescent="0.2">
      <c r="A8" s="183" t="s">
        <v>23</v>
      </c>
      <c r="B8" s="183"/>
      <c r="C8" s="183"/>
      <c r="D8" s="147" t="str">
        <f>'Kopt a+c+n'!B15</f>
        <v xml:space="preserve">BAZNĪCAS IELA 8, JAUNOLAINE, OLAINES </v>
      </c>
      <c r="E8" s="147"/>
      <c r="F8" s="147"/>
      <c r="G8" s="147"/>
      <c r="H8" s="147"/>
      <c r="I8" s="147"/>
    </row>
    <row r="9" spans="1:9" x14ac:dyDescent="0.2">
      <c r="A9" s="183" t="s">
        <v>24</v>
      </c>
      <c r="B9" s="183"/>
      <c r="C9" s="183"/>
      <c r="D9" s="148" t="str">
        <f>'Kopt a+c+n'!B16</f>
        <v>Iepirkums Nr. AS OŪS 2023/13_E</v>
      </c>
      <c r="E9" s="148"/>
      <c r="F9" s="148"/>
      <c r="G9" s="148"/>
      <c r="H9" s="148"/>
      <c r="I9" s="148"/>
    </row>
    <row r="10" spans="1:9" x14ac:dyDescent="0.2">
      <c r="C10" s="4" t="s">
        <v>25</v>
      </c>
      <c r="D10" s="187">
        <f>E23</f>
        <v>0</v>
      </c>
      <c r="E10" s="187"/>
      <c r="F10" s="54"/>
      <c r="G10" s="54"/>
      <c r="H10" s="54"/>
      <c r="I10" s="54"/>
    </row>
    <row r="11" spans="1:9" x14ac:dyDescent="0.2">
      <c r="C11" s="4" t="s">
        <v>26</v>
      </c>
      <c r="D11" s="188">
        <f>I19</f>
        <v>0</v>
      </c>
      <c r="E11" s="188"/>
      <c r="F11" s="54"/>
      <c r="G11" s="54"/>
      <c r="H11" s="54"/>
      <c r="I11" s="54"/>
    </row>
    <row r="12" spans="1:9" ht="12" thickBot="1" x14ac:dyDescent="0.25">
      <c r="F12" s="17"/>
      <c r="G12" s="17"/>
      <c r="H12" s="17"/>
      <c r="I12" s="17"/>
    </row>
    <row r="13" spans="1:9" x14ac:dyDescent="0.2">
      <c r="A13" s="191" t="s">
        <v>27</v>
      </c>
      <c r="B13" s="193" t="s">
        <v>28</v>
      </c>
      <c r="C13" s="195" t="s">
        <v>29</v>
      </c>
      <c r="D13" s="196"/>
      <c r="E13" s="189" t="s">
        <v>30</v>
      </c>
      <c r="F13" s="179" t="s">
        <v>31</v>
      </c>
      <c r="G13" s="180"/>
      <c r="H13" s="180"/>
      <c r="I13" s="181" t="s">
        <v>32</v>
      </c>
    </row>
    <row r="14" spans="1:9" ht="23.25" thickBot="1" x14ac:dyDescent="0.25">
      <c r="A14" s="192"/>
      <c r="B14" s="194"/>
      <c r="C14" s="197"/>
      <c r="D14" s="198"/>
      <c r="E14" s="190"/>
      <c r="F14" s="18" t="s">
        <v>33</v>
      </c>
      <c r="G14" s="19" t="s">
        <v>34</v>
      </c>
      <c r="H14" s="19" t="s">
        <v>35</v>
      </c>
      <c r="I14" s="182"/>
    </row>
    <row r="15" spans="1:9" x14ac:dyDescent="0.2">
      <c r="A15" s="50">
        <f>IF(E15=0,0,IF(COUNTBLANK(E15)=1,0,COUNTA($E$15:E15)))</f>
        <v>0</v>
      </c>
      <c r="B15" s="23">
        <f>IF(A15=0,0,CONCATENATE("A-",A15))</f>
        <v>0</v>
      </c>
      <c r="C15" s="174" t="str">
        <f>'1a'!C2:I2</f>
        <v>VISPĀRĒJIE BŪVDARBI</v>
      </c>
      <c r="D15" s="175"/>
      <c r="E15" s="90">
        <f>'1a'!P156</f>
        <v>0</v>
      </c>
      <c r="F15" s="91">
        <f>'1a'!M156</f>
        <v>0</v>
      </c>
      <c r="G15" s="92">
        <f>'1a'!N156</f>
        <v>0</v>
      </c>
      <c r="H15" s="92">
        <f>'1a'!O156</f>
        <v>0</v>
      </c>
      <c r="I15" s="45">
        <f>'1a'!L156</f>
        <v>0</v>
      </c>
    </row>
    <row r="16" spans="1:9" x14ac:dyDescent="0.2">
      <c r="A16" s="51">
        <f>IF(E16=0,0,IF(COUNTBLANK(E16)=1,0,COUNTA($E$15:E16)))</f>
        <v>0</v>
      </c>
      <c r="B16" s="24">
        <f t="shared" ref="B16:B18" si="0">IF(A16=0,0,CONCATENATE("A-",A16))</f>
        <v>0</v>
      </c>
      <c r="C16" s="172" t="str">
        <f>'2a'!C2:I2</f>
        <v>APKURE</v>
      </c>
      <c r="D16" s="173"/>
      <c r="E16" s="93">
        <f>'2a'!P76</f>
        <v>0</v>
      </c>
      <c r="F16" s="94">
        <f>'2a'!M76</f>
        <v>0</v>
      </c>
      <c r="G16" s="95">
        <f>'2a'!N76</f>
        <v>0</v>
      </c>
      <c r="H16" s="95">
        <f>'2a'!O76</f>
        <v>0</v>
      </c>
      <c r="I16" s="46">
        <f>'2a'!L76</f>
        <v>0</v>
      </c>
    </row>
    <row r="17" spans="1:9" x14ac:dyDescent="0.2">
      <c r="A17" s="51">
        <f>IF(E17=0,0,IF(COUNTBLANK(E17)=1,0,COUNTA($E$15:E17)))</f>
        <v>0</v>
      </c>
      <c r="B17" s="24">
        <f t="shared" si="0"/>
        <v>0</v>
      </c>
      <c r="C17" s="172" t="str">
        <f>'3a'!C2:I2</f>
        <v>ĀRĒJĀ ELEKTROAPGĀDE</v>
      </c>
      <c r="D17" s="173"/>
      <c r="E17" s="96">
        <f>'3a'!P39</f>
        <v>0</v>
      </c>
      <c r="F17" s="94">
        <f>'3a'!M39</f>
        <v>0</v>
      </c>
      <c r="G17" s="95">
        <f>'3a'!N39</f>
        <v>0</v>
      </c>
      <c r="H17" s="95">
        <f>'3a'!O39</f>
        <v>0</v>
      </c>
      <c r="I17" s="46">
        <f>'3a'!L39</f>
        <v>0</v>
      </c>
    </row>
    <row r="18" spans="1:9" ht="11.25" customHeight="1" thickBot="1" x14ac:dyDescent="0.25">
      <c r="A18" s="51">
        <f>IF(E18=0,0,IF(COUNTBLANK(E18)=1,0,COUNTA($E$15:E18)))</f>
        <v>0</v>
      </c>
      <c r="B18" s="24">
        <f t="shared" si="0"/>
        <v>0</v>
      </c>
      <c r="C18" s="172" t="str">
        <f>'4a'!C2:I2</f>
        <v>BŪVLAUKUMA ORGANIZĀCIJA</v>
      </c>
      <c r="D18" s="173"/>
      <c r="E18" s="96">
        <f>'4a'!P26</f>
        <v>0</v>
      </c>
      <c r="F18" s="94">
        <f>'4a'!M26</f>
        <v>0</v>
      </c>
      <c r="G18" s="95">
        <f>'4a'!N26</f>
        <v>0</v>
      </c>
      <c r="H18" s="95">
        <f>'4a'!O26</f>
        <v>0</v>
      </c>
      <c r="I18" s="46">
        <f>'4a'!L26</f>
        <v>0</v>
      </c>
    </row>
    <row r="19" spans="1:9" ht="12" thickBot="1" x14ac:dyDescent="0.25">
      <c r="A19" s="157" t="s">
        <v>36</v>
      </c>
      <c r="B19" s="158"/>
      <c r="C19" s="158"/>
      <c r="D19" s="183"/>
      <c r="E19" s="97">
        <f>SUM(E15:E18)</f>
        <v>0</v>
      </c>
      <c r="F19" s="98">
        <f>SUM(F15:F18)</f>
        <v>0</v>
      </c>
      <c r="G19" s="99">
        <f>SUM(G15:G18)</f>
        <v>0</v>
      </c>
      <c r="H19" s="99">
        <f>SUM(H15:H18)</f>
        <v>0</v>
      </c>
      <c r="I19" s="38">
        <f>SUM(I15:I18)</f>
        <v>0</v>
      </c>
    </row>
    <row r="20" spans="1:9" x14ac:dyDescent="0.2">
      <c r="A20" s="159" t="s">
        <v>37</v>
      </c>
      <c r="B20" s="160"/>
      <c r="C20" s="203"/>
      <c r="D20" s="85">
        <f>'Kops a+c+n'!D29</f>
        <v>0</v>
      </c>
      <c r="E20" s="100">
        <f>ROUND(E19*$D20,2)</f>
        <v>0</v>
      </c>
      <c r="F20" s="39"/>
      <c r="G20" s="39"/>
      <c r="H20" s="39"/>
      <c r="I20" s="39"/>
    </row>
    <row r="21" spans="1:9" x14ac:dyDescent="0.2">
      <c r="A21" s="162" t="s">
        <v>38</v>
      </c>
      <c r="B21" s="163"/>
      <c r="C21" s="200"/>
      <c r="D21" s="86">
        <f>'Kops a+c+n'!D30</f>
        <v>0</v>
      </c>
      <c r="E21" s="101">
        <f>ROUND(E20*$D21,2)</f>
        <v>0</v>
      </c>
      <c r="F21" s="39"/>
      <c r="G21" s="39"/>
      <c r="H21" s="39"/>
      <c r="I21" s="39"/>
    </row>
    <row r="22" spans="1:9" x14ac:dyDescent="0.2">
      <c r="A22" s="165" t="s">
        <v>39</v>
      </c>
      <c r="B22" s="166"/>
      <c r="C22" s="201"/>
      <c r="D22" s="86">
        <f>'Kops a+c+n'!D31</f>
        <v>0</v>
      </c>
      <c r="E22" s="101">
        <f>ROUND(E19*$D22,2)</f>
        <v>0</v>
      </c>
      <c r="F22" s="39"/>
      <c r="G22" s="39"/>
      <c r="H22" s="39"/>
      <c r="I22" s="39"/>
    </row>
    <row r="23" spans="1:9" ht="12" thickBot="1" x14ac:dyDescent="0.25">
      <c r="A23" s="168" t="s">
        <v>40</v>
      </c>
      <c r="B23" s="169"/>
      <c r="C23" s="202"/>
      <c r="D23" s="21"/>
      <c r="E23" s="102">
        <f>SUM(E19:E22)-E21</f>
        <v>0</v>
      </c>
      <c r="F23" s="39"/>
      <c r="G23" s="39"/>
      <c r="H23" s="39"/>
      <c r="I23" s="39"/>
    </row>
    <row r="24" spans="1:9" x14ac:dyDescent="0.2">
      <c r="G24" s="20"/>
    </row>
    <row r="25" spans="1:9" x14ac:dyDescent="0.2">
      <c r="C25" s="16"/>
      <c r="D25" s="16"/>
      <c r="E25" s="16"/>
      <c r="F25" s="22"/>
      <c r="G25" s="22"/>
      <c r="H25" s="22"/>
      <c r="I25" s="22"/>
    </row>
    <row r="28" spans="1:9" x14ac:dyDescent="0.2">
      <c r="A28" s="1" t="s">
        <v>14</v>
      </c>
      <c r="B28" s="16"/>
      <c r="C28" s="171">
        <f>'Kops a+c+n'!C37:H37</f>
        <v>0</v>
      </c>
      <c r="D28" s="171"/>
      <c r="E28" s="171"/>
      <c r="F28" s="171"/>
      <c r="G28" s="171"/>
      <c r="H28" s="171"/>
    </row>
    <row r="29" spans="1:9" x14ac:dyDescent="0.2">
      <c r="A29" s="16"/>
      <c r="B29" s="16"/>
      <c r="C29" s="136" t="s">
        <v>15</v>
      </c>
      <c r="D29" s="136"/>
      <c r="E29" s="136"/>
      <c r="F29" s="136"/>
      <c r="G29" s="136"/>
      <c r="H29" s="136"/>
    </row>
    <row r="30" spans="1:9" x14ac:dyDescent="0.2">
      <c r="A30" s="16"/>
      <c r="B30" s="16"/>
      <c r="C30" s="16"/>
      <c r="D30" s="16"/>
      <c r="E30" s="16"/>
      <c r="F30" s="16"/>
      <c r="G30" s="16"/>
      <c r="H30" s="16"/>
    </row>
    <row r="31" spans="1:9" x14ac:dyDescent="0.2">
      <c r="A31" s="155" t="str">
        <f>'Kops a+c+n'!A40:D40</f>
        <v>Tāme sastādīta 202_. gada _.________</v>
      </c>
      <c r="B31" s="156"/>
      <c r="C31" s="156"/>
      <c r="D31" s="156"/>
      <c r="F31" s="16"/>
      <c r="G31" s="16"/>
      <c r="H31" s="16"/>
    </row>
    <row r="32" spans="1:9" x14ac:dyDescent="0.2">
      <c r="A32" s="16"/>
      <c r="B32" s="16"/>
      <c r="C32" s="16"/>
      <c r="D32" s="16"/>
      <c r="E32" s="16"/>
      <c r="F32" s="16"/>
      <c r="G32" s="16"/>
      <c r="H32" s="16"/>
    </row>
    <row r="33" spans="1:9" x14ac:dyDescent="0.2">
      <c r="A33" s="1" t="s">
        <v>41</v>
      </c>
      <c r="B33" s="16"/>
      <c r="C33" s="199">
        <f>'Kops a+c+n'!C42:H42</f>
        <v>0</v>
      </c>
      <c r="D33" s="199"/>
      <c r="E33" s="199"/>
      <c r="F33" s="199"/>
      <c r="G33" s="199"/>
      <c r="H33" s="199"/>
    </row>
    <row r="34" spans="1:9" x14ac:dyDescent="0.2">
      <c r="A34" s="16"/>
      <c r="B34" s="16"/>
      <c r="C34" s="136" t="s">
        <v>15</v>
      </c>
      <c r="D34" s="136"/>
      <c r="E34" s="136"/>
      <c r="F34" s="136"/>
      <c r="G34" s="136"/>
      <c r="H34" s="136"/>
    </row>
    <row r="35" spans="1:9" x14ac:dyDescent="0.2">
      <c r="A35" s="16"/>
      <c r="B35" s="16"/>
      <c r="C35" s="16"/>
      <c r="D35" s="16"/>
      <c r="E35" s="16"/>
      <c r="F35" s="16"/>
      <c r="G35" s="16"/>
      <c r="H35" s="16"/>
    </row>
    <row r="36" spans="1:9" x14ac:dyDescent="0.2">
      <c r="A36" s="78" t="s">
        <v>43</v>
      </c>
      <c r="B36" s="42"/>
      <c r="C36" s="83">
        <f>'Kops a+c+n'!C45</f>
        <v>0</v>
      </c>
      <c r="D36" s="42"/>
      <c r="F36" s="16"/>
      <c r="G36" s="16"/>
      <c r="H36" s="16"/>
    </row>
    <row r="46" spans="1:9" x14ac:dyDescent="0.2">
      <c r="E46" s="20"/>
      <c r="F46" s="20"/>
      <c r="G46" s="20"/>
      <c r="H46" s="20"/>
      <c r="I46" s="20"/>
    </row>
    <row r="59" spans="3:3" x14ac:dyDescent="0.2">
      <c r="C59" s="1">
        <f>'Kopt a+c+n'!B31:C31</f>
        <v>0</v>
      </c>
    </row>
  </sheetData>
  <mergeCells count="34">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 ref="D11:E11"/>
    <mergeCell ref="E13:E14"/>
    <mergeCell ref="A13:A14"/>
    <mergeCell ref="B13:B14"/>
    <mergeCell ref="C13:D14"/>
    <mergeCell ref="C16:D16"/>
    <mergeCell ref="C17:D17"/>
    <mergeCell ref="C18:D18"/>
    <mergeCell ref="C29:H29"/>
    <mergeCell ref="A31:D31"/>
    <mergeCell ref="A20:C20"/>
    <mergeCell ref="A19:D19"/>
    <mergeCell ref="C33:H33"/>
    <mergeCell ref="C34:H34"/>
    <mergeCell ref="A21:C21"/>
    <mergeCell ref="A22:C22"/>
    <mergeCell ref="A23:C23"/>
    <mergeCell ref="C28:H28"/>
  </mergeCells>
  <conditionalFormatting sqref="A15:B18">
    <cfRule type="cellIs" dxfId="121" priority="2" operator="equal">
      <formula>0</formula>
    </cfRule>
  </conditionalFormatting>
  <conditionalFormatting sqref="A31:D31">
    <cfRule type="cellIs" dxfId="120" priority="5" operator="equal">
      <formula>"0__"</formula>
    </cfRule>
  </conditionalFormatting>
  <conditionalFormatting sqref="A15:I18">
    <cfRule type="cellIs" dxfId="119" priority="1" operator="equal">
      <formula>0</formula>
    </cfRule>
  </conditionalFormatting>
  <conditionalFormatting sqref="C28:H28 C33:H33 C36">
    <cfRule type="cellIs" dxfId="118" priority="6" operator="equal">
      <formula>0</formula>
    </cfRule>
  </conditionalFormatting>
  <conditionalFormatting sqref="C33:H33">
    <cfRule type="cellIs" dxfId="117" priority="7" operator="equal">
      <formula>0</formula>
    </cfRule>
  </conditionalFormatting>
  <conditionalFormatting sqref="D20:D22">
    <cfRule type="cellIs" dxfId="116" priority="12" operator="equal">
      <formula>0</formula>
    </cfRule>
    <cfRule type="cellIs" dxfId="115" priority="13" operator="equal">
      <formula>0.075</formula>
    </cfRule>
  </conditionalFormatting>
  <conditionalFormatting sqref="D10:E11">
    <cfRule type="cellIs" dxfId="114" priority="11" operator="equal">
      <formula>0</formula>
    </cfRule>
  </conditionalFormatting>
  <conditionalFormatting sqref="D6:I9">
    <cfRule type="cellIs" dxfId="113" priority="10" operator="equal">
      <formula>0</formula>
    </cfRule>
  </conditionalFormatting>
  <conditionalFormatting sqref="E19:I19 E20:E23">
    <cfRule type="cellIs" dxfId="112"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E663-3011-448E-9ADC-73E65F75CB7E}">
  <sheetPr>
    <tabColor theme="9" tint="0.39997558519241921"/>
  </sheetPr>
  <dimension ref="A1:I59"/>
  <sheetViews>
    <sheetView zoomScaleNormal="100" workbookViewId="0">
      <selection activeCell="A19" sqref="A19:XFD3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138"/>
      <c r="H1" s="138"/>
      <c r="I1" s="138"/>
    </row>
    <row r="2" spans="1:9" x14ac:dyDescent="0.2">
      <c r="A2" s="184" t="s">
        <v>20</v>
      </c>
      <c r="B2" s="184"/>
      <c r="C2" s="184"/>
      <c r="D2" s="184"/>
      <c r="E2" s="184"/>
      <c r="F2" s="184"/>
      <c r="G2" s="184"/>
      <c r="H2" s="184"/>
      <c r="I2" s="184"/>
    </row>
    <row r="3" spans="1:9" x14ac:dyDescent="0.2">
      <c r="A3" s="2"/>
      <c r="B3" s="2"/>
      <c r="C3" s="2"/>
      <c r="D3" s="2"/>
      <c r="E3" s="2"/>
      <c r="F3" s="2"/>
      <c r="G3" s="2"/>
      <c r="H3" s="2"/>
      <c r="I3" s="2"/>
    </row>
    <row r="4" spans="1:9" x14ac:dyDescent="0.2">
      <c r="A4" s="2"/>
      <c r="B4" s="2"/>
      <c r="C4" s="185" t="s">
        <v>21</v>
      </c>
      <c r="D4" s="185"/>
      <c r="E4" s="185"/>
      <c r="F4" s="185"/>
      <c r="G4" s="185"/>
      <c r="H4" s="185"/>
      <c r="I4" s="185"/>
    </row>
    <row r="5" spans="1:9" ht="11.25" customHeight="1" x14ac:dyDescent="0.2">
      <c r="A5" s="89"/>
      <c r="B5" s="89"/>
      <c r="C5" s="186" t="s">
        <v>18</v>
      </c>
      <c r="D5" s="186"/>
      <c r="E5" s="186"/>
      <c r="F5" s="186"/>
      <c r="G5" s="186"/>
      <c r="H5" s="186"/>
      <c r="I5" s="186"/>
    </row>
    <row r="6" spans="1:9" x14ac:dyDescent="0.2">
      <c r="A6" s="178" t="s">
        <v>22</v>
      </c>
      <c r="B6" s="178"/>
      <c r="C6" s="178"/>
      <c r="D6" s="146" t="str">
        <f>'Kopt a+c+n'!B13</f>
        <v>DZĪVOJAMĀS MĀJAS FASĀŽU VIENKĀRŠOTĀ ATJAUNOŠANA</v>
      </c>
      <c r="E6" s="146"/>
      <c r="F6" s="146"/>
      <c r="G6" s="146"/>
      <c r="H6" s="146"/>
      <c r="I6" s="146"/>
    </row>
    <row r="7" spans="1:9" x14ac:dyDescent="0.2">
      <c r="A7" s="178" t="s">
        <v>6</v>
      </c>
      <c r="B7" s="178"/>
      <c r="C7" s="178"/>
      <c r="D7" s="147" t="str">
        <f>'Kopt a+c+n'!B14</f>
        <v>DZĪVOJAMĀS MĀJAS FASĀŽU VIENKĀRŠOTĀ ATJAUNOŠANA</v>
      </c>
      <c r="E7" s="147"/>
      <c r="F7" s="147"/>
      <c r="G7" s="147"/>
      <c r="H7" s="147"/>
      <c r="I7" s="147"/>
    </row>
    <row r="8" spans="1:9" x14ac:dyDescent="0.2">
      <c r="A8" s="183" t="s">
        <v>23</v>
      </c>
      <c r="B8" s="183"/>
      <c r="C8" s="183"/>
      <c r="D8" s="147" t="str">
        <f>'Kopt a+c+n'!B15</f>
        <v xml:space="preserve">BAZNĪCAS IELA 8, JAUNOLAINE, OLAINES </v>
      </c>
      <c r="E8" s="147"/>
      <c r="F8" s="147"/>
      <c r="G8" s="147"/>
      <c r="H8" s="147"/>
      <c r="I8" s="147"/>
    </row>
    <row r="9" spans="1:9" x14ac:dyDescent="0.2">
      <c r="A9" s="183" t="s">
        <v>24</v>
      </c>
      <c r="B9" s="183"/>
      <c r="C9" s="183"/>
      <c r="D9" s="148" t="str">
        <f>'Kopt a+c+n'!B16</f>
        <v>Iepirkums Nr. AS OŪS 2023/13_E</v>
      </c>
      <c r="E9" s="148"/>
      <c r="F9" s="148"/>
      <c r="G9" s="148"/>
      <c r="H9" s="148"/>
      <c r="I9" s="148"/>
    </row>
    <row r="10" spans="1:9" x14ac:dyDescent="0.2">
      <c r="C10" s="4" t="s">
        <v>25</v>
      </c>
      <c r="D10" s="187">
        <f>E23</f>
        <v>0</v>
      </c>
      <c r="E10" s="187"/>
      <c r="F10" s="54"/>
      <c r="G10" s="54"/>
      <c r="H10" s="54"/>
      <c r="I10" s="54"/>
    </row>
    <row r="11" spans="1:9" x14ac:dyDescent="0.2">
      <c r="C11" s="4" t="s">
        <v>26</v>
      </c>
      <c r="D11" s="188">
        <f>I19</f>
        <v>0</v>
      </c>
      <c r="E11" s="188"/>
      <c r="F11" s="54"/>
      <c r="G11" s="54"/>
      <c r="H11" s="54"/>
      <c r="I11" s="54"/>
    </row>
    <row r="12" spans="1:9" ht="12" thickBot="1" x14ac:dyDescent="0.25">
      <c r="F12" s="17"/>
      <c r="G12" s="17"/>
      <c r="H12" s="17"/>
      <c r="I12" s="17"/>
    </row>
    <row r="13" spans="1:9" x14ac:dyDescent="0.2">
      <c r="A13" s="191" t="s">
        <v>27</v>
      </c>
      <c r="B13" s="193" t="s">
        <v>28</v>
      </c>
      <c r="C13" s="195" t="s">
        <v>29</v>
      </c>
      <c r="D13" s="196"/>
      <c r="E13" s="189" t="s">
        <v>30</v>
      </c>
      <c r="F13" s="179" t="s">
        <v>31</v>
      </c>
      <c r="G13" s="180"/>
      <c r="H13" s="180"/>
      <c r="I13" s="181" t="s">
        <v>32</v>
      </c>
    </row>
    <row r="14" spans="1:9" ht="23.25" thickBot="1" x14ac:dyDescent="0.25">
      <c r="A14" s="192"/>
      <c r="B14" s="194"/>
      <c r="C14" s="197"/>
      <c r="D14" s="198"/>
      <c r="E14" s="190"/>
      <c r="F14" s="18" t="s">
        <v>33</v>
      </c>
      <c r="G14" s="19" t="s">
        <v>34</v>
      </c>
      <c r="H14" s="19" t="s">
        <v>35</v>
      </c>
      <c r="I14" s="182"/>
    </row>
    <row r="15" spans="1:9" x14ac:dyDescent="0.2">
      <c r="A15" s="50">
        <f>IF(E15=0,0,IF(COUNTBLANK(E15)=1,0,COUNTA($E$15:E15)))</f>
        <v>0</v>
      </c>
      <c r="B15" s="23">
        <f t="shared" ref="B15:B18" si="0">IF(A15=0,0,CONCATENATE("C-",A15))</f>
        <v>0</v>
      </c>
      <c r="C15" s="174" t="str">
        <f>'1c'!C2:I2</f>
        <v>VISPĀRĒJIE BŪVDARBI</v>
      </c>
      <c r="D15" s="175"/>
      <c r="E15" s="90">
        <f>'1c'!P156</f>
        <v>0</v>
      </c>
      <c r="F15" s="91">
        <f>'1c'!M156</f>
        <v>0</v>
      </c>
      <c r="G15" s="92">
        <f>'1c'!N156</f>
        <v>0</v>
      </c>
      <c r="H15" s="92">
        <f>'1c'!O156</f>
        <v>0</v>
      </c>
      <c r="I15" s="45">
        <f>'1c'!L156</f>
        <v>0</v>
      </c>
    </row>
    <row r="16" spans="1:9" x14ac:dyDescent="0.2">
      <c r="A16" s="51">
        <f>IF(E16=0,0,IF(COUNTBLANK(E16)=1,0,COUNTA($E$15:E16)))</f>
        <v>0</v>
      </c>
      <c r="B16" s="24">
        <f t="shared" si="0"/>
        <v>0</v>
      </c>
      <c r="C16" s="172" t="str">
        <f>'2c'!C2:I2</f>
        <v>APKURE</v>
      </c>
      <c r="D16" s="173"/>
      <c r="E16" s="93">
        <f>'2c'!P76</f>
        <v>0</v>
      </c>
      <c r="F16" s="94">
        <f>'2c'!M76</f>
        <v>0</v>
      </c>
      <c r="G16" s="95">
        <f>'2c'!N76</f>
        <v>0</v>
      </c>
      <c r="H16" s="95">
        <f>'2c'!O76</f>
        <v>0</v>
      </c>
      <c r="I16" s="46">
        <f>'2c'!L76</f>
        <v>0</v>
      </c>
    </row>
    <row r="17" spans="1:9" x14ac:dyDescent="0.2">
      <c r="A17" s="51">
        <f>IF(E17=0,0,IF(COUNTBLANK(E17)=1,0,COUNTA($E$15:E17)))</f>
        <v>0</v>
      </c>
      <c r="B17" s="24">
        <f t="shared" si="0"/>
        <v>0</v>
      </c>
      <c r="C17" s="172" t="str">
        <f>'3c'!C2:I2</f>
        <v>ĀRĒJĀ ELEKTROAPGĀDE</v>
      </c>
      <c r="D17" s="173"/>
      <c r="E17" s="96">
        <f>'3c'!P39</f>
        <v>0</v>
      </c>
      <c r="F17" s="94">
        <f>'3c'!M39</f>
        <v>0</v>
      </c>
      <c r="G17" s="95">
        <f>'3c'!N39</f>
        <v>0</v>
      </c>
      <c r="H17" s="95">
        <f>'3c'!O39</f>
        <v>0</v>
      </c>
      <c r="I17" s="46">
        <f>'3c'!L39</f>
        <v>0</v>
      </c>
    </row>
    <row r="18" spans="1:9" ht="12" thickBot="1" x14ac:dyDescent="0.25">
      <c r="A18" s="51">
        <f>IF(E18=0,0,IF(COUNTBLANK(E18)=1,0,COUNTA($E$15:E18)))</f>
        <v>0</v>
      </c>
      <c r="B18" s="24">
        <f t="shared" si="0"/>
        <v>0</v>
      </c>
      <c r="C18" s="172" t="str">
        <f>'4c'!C2:I2</f>
        <v>BŪVLAUKUMA ORGANIZĀCIJA</v>
      </c>
      <c r="D18" s="173"/>
      <c r="E18" s="96">
        <f>'4c'!P26</f>
        <v>0</v>
      </c>
      <c r="F18" s="94">
        <f>'4c'!M26</f>
        <v>0</v>
      </c>
      <c r="G18" s="95">
        <f>'4c'!N26</f>
        <v>0</v>
      </c>
      <c r="H18" s="95">
        <f>'4c'!O26</f>
        <v>0</v>
      </c>
      <c r="I18" s="46">
        <f>'4c'!L26</f>
        <v>0</v>
      </c>
    </row>
    <row r="19" spans="1:9" ht="12" thickBot="1" x14ac:dyDescent="0.25">
      <c r="A19" s="157" t="s">
        <v>36</v>
      </c>
      <c r="B19" s="158"/>
      <c r="C19" s="158"/>
      <c r="D19" s="183"/>
      <c r="E19" s="97">
        <f>SUM(E15:E18)</f>
        <v>0</v>
      </c>
      <c r="F19" s="98">
        <f>SUM(F15:F18)</f>
        <v>0</v>
      </c>
      <c r="G19" s="99">
        <f>SUM(G15:G18)</f>
        <v>0</v>
      </c>
      <c r="H19" s="99">
        <f>SUM(H15:H18)</f>
        <v>0</v>
      </c>
      <c r="I19" s="38">
        <f>SUM(I15:I18)</f>
        <v>0</v>
      </c>
    </row>
    <row r="20" spans="1:9" x14ac:dyDescent="0.2">
      <c r="A20" s="159" t="s">
        <v>37</v>
      </c>
      <c r="B20" s="160"/>
      <c r="C20" s="203"/>
      <c r="D20" s="85">
        <f>'Kops a+c+n'!D29</f>
        <v>0</v>
      </c>
      <c r="E20" s="100">
        <f>ROUND(E19*$D20,2)</f>
        <v>0</v>
      </c>
      <c r="F20" s="39"/>
      <c r="G20" s="39"/>
      <c r="H20" s="39"/>
      <c r="I20" s="39"/>
    </row>
    <row r="21" spans="1:9" x14ac:dyDescent="0.2">
      <c r="A21" s="162" t="s">
        <v>38</v>
      </c>
      <c r="B21" s="163"/>
      <c r="C21" s="200"/>
      <c r="D21" s="86">
        <f>'Kops a+c+n'!D30</f>
        <v>0</v>
      </c>
      <c r="E21" s="101">
        <f>ROUND(E20*$D21,2)</f>
        <v>0</v>
      </c>
      <c r="F21" s="39"/>
      <c r="G21" s="39"/>
      <c r="H21" s="39"/>
      <c r="I21" s="39"/>
    </row>
    <row r="22" spans="1:9" x14ac:dyDescent="0.2">
      <c r="A22" s="165" t="s">
        <v>39</v>
      </c>
      <c r="B22" s="166"/>
      <c r="C22" s="201"/>
      <c r="D22" s="86">
        <f>'Kops a+c+n'!D31</f>
        <v>0</v>
      </c>
      <c r="E22" s="101">
        <f>ROUND(E19*$D22,2)</f>
        <v>0</v>
      </c>
      <c r="F22" s="39"/>
      <c r="G22" s="39"/>
      <c r="H22" s="39"/>
      <c r="I22" s="39"/>
    </row>
    <row r="23" spans="1:9" ht="12" thickBot="1" x14ac:dyDescent="0.25">
      <c r="A23" s="168" t="s">
        <v>40</v>
      </c>
      <c r="B23" s="169"/>
      <c r="C23" s="202"/>
      <c r="D23" s="21"/>
      <c r="E23" s="102">
        <f>SUM(E19:E22)-E21</f>
        <v>0</v>
      </c>
      <c r="F23" s="39"/>
      <c r="G23" s="39"/>
      <c r="H23" s="39"/>
      <c r="I23" s="39"/>
    </row>
    <row r="24" spans="1:9" x14ac:dyDescent="0.2">
      <c r="G24" s="20"/>
    </row>
    <row r="25" spans="1:9" x14ac:dyDescent="0.2">
      <c r="C25" s="16"/>
      <c r="D25" s="16"/>
      <c r="E25" s="16"/>
      <c r="F25" s="22"/>
      <c r="G25" s="22"/>
      <c r="H25" s="22"/>
      <c r="I25" s="22"/>
    </row>
    <row r="28" spans="1:9" x14ac:dyDescent="0.2">
      <c r="A28" s="1" t="s">
        <v>14</v>
      </c>
      <c r="B28" s="16"/>
      <c r="C28" s="171">
        <f>'Kops a+c+n'!C37:H37</f>
        <v>0</v>
      </c>
      <c r="D28" s="171"/>
      <c r="E28" s="171"/>
      <c r="F28" s="171"/>
      <c r="G28" s="171"/>
      <c r="H28" s="171"/>
    </row>
    <row r="29" spans="1:9" x14ac:dyDescent="0.2">
      <c r="A29" s="16"/>
      <c r="B29" s="16"/>
      <c r="C29" s="136" t="s">
        <v>15</v>
      </c>
      <c r="D29" s="136"/>
      <c r="E29" s="136"/>
      <c r="F29" s="136"/>
      <c r="G29" s="136"/>
      <c r="H29" s="136"/>
    </row>
    <row r="30" spans="1:9" x14ac:dyDescent="0.2">
      <c r="A30" s="16"/>
      <c r="B30" s="16"/>
      <c r="C30" s="16"/>
      <c r="D30" s="16"/>
      <c r="E30" s="16"/>
      <c r="F30" s="16"/>
      <c r="G30" s="16"/>
      <c r="H30" s="16"/>
    </row>
    <row r="31" spans="1:9" x14ac:dyDescent="0.2">
      <c r="A31" s="155" t="str">
        <f>'Kops a+c+n'!A40:D40</f>
        <v>Tāme sastādīta 202_. gada _.________</v>
      </c>
      <c r="B31" s="156"/>
      <c r="C31" s="156"/>
      <c r="D31" s="156"/>
      <c r="F31" s="16"/>
      <c r="G31" s="16"/>
      <c r="H31" s="16"/>
    </row>
    <row r="32" spans="1:9" x14ac:dyDescent="0.2">
      <c r="A32" s="16"/>
      <c r="B32" s="16"/>
      <c r="C32" s="16"/>
      <c r="D32" s="16"/>
      <c r="E32" s="16"/>
      <c r="F32" s="16"/>
      <c r="G32" s="16"/>
      <c r="H32" s="16"/>
    </row>
    <row r="33" spans="1:9" x14ac:dyDescent="0.2">
      <c r="A33" s="1" t="s">
        <v>41</v>
      </c>
      <c r="B33" s="16"/>
      <c r="C33" s="199">
        <f>'Kops a+c+n'!C42:H42</f>
        <v>0</v>
      </c>
      <c r="D33" s="199"/>
      <c r="E33" s="199"/>
      <c r="F33" s="199"/>
      <c r="G33" s="199"/>
      <c r="H33" s="199"/>
    </row>
    <row r="34" spans="1:9" x14ac:dyDescent="0.2">
      <c r="A34" s="16"/>
      <c r="B34" s="16"/>
      <c r="C34" s="136" t="s">
        <v>15</v>
      </c>
      <c r="D34" s="136"/>
      <c r="E34" s="136"/>
      <c r="F34" s="136"/>
      <c r="G34" s="136"/>
      <c r="H34" s="136"/>
    </row>
    <row r="35" spans="1:9" x14ac:dyDescent="0.2">
      <c r="A35" s="16"/>
      <c r="B35" s="16"/>
      <c r="C35" s="16"/>
      <c r="D35" s="16"/>
      <c r="E35" s="16"/>
      <c r="F35" s="16"/>
      <c r="G35" s="16"/>
      <c r="H35" s="16"/>
    </row>
    <row r="36" spans="1:9" x14ac:dyDescent="0.2">
      <c r="A36" s="78" t="s">
        <v>43</v>
      </c>
      <c r="B36" s="42"/>
      <c r="C36" s="83">
        <f>'Kops a+c+n'!C45</f>
        <v>0</v>
      </c>
      <c r="D36" s="42"/>
      <c r="F36" s="16"/>
      <c r="G36" s="16"/>
      <c r="H36" s="16"/>
    </row>
    <row r="46" spans="1:9" x14ac:dyDescent="0.2">
      <c r="E46" s="20"/>
      <c r="F46" s="20"/>
      <c r="G46" s="79"/>
      <c r="H46" s="20"/>
      <c r="I46" s="20"/>
    </row>
    <row r="59" spans="3:3" x14ac:dyDescent="0.2">
      <c r="C59" s="1">
        <f>'Kopt a+c+n'!B31:C31</f>
        <v>0</v>
      </c>
    </row>
  </sheetData>
  <mergeCells count="34">
    <mergeCell ref="G1:I1"/>
    <mergeCell ref="A2:I2"/>
    <mergeCell ref="C4:I4"/>
    <mergeCell ref="C5:I5"/>
    <mergeCell ref="A6:C6"/>
    <mergeCell ref="D6:I6"/>
    <mergeCell ref="A7:C7"/>
    <mergeCell ref="D7:I7"/>
    <mergeCell ref="A8:C8"/>
    <mergeCell ref="D8:I8"/>
    <mergeCell ref="A9:C9"/>
    <mergeCell ref="D9:I9"/>
    <mergeCell ref="D10:E10"/>
    <mergeCell ref="D11:E11"/>
    <mergeCell ref="A13:A14"/>
    <mergeCell ref="B13:B14"/>
    <mergeCell ref="C13:D14"/>
    <mergeCell ref="E13:E14"/>
    <mergeCell ref="F13:H13"/>
    <mergeCell ref="I13:I14"/>
    <mergeCell ref="C15:D15"/>
    <mergeCell ref="C16:D16"/>
    <mergeCell ref="C17:D17"/>
    <mergeCell ref="C18:D18"/>
    <mergeCell ref="A20:C20"/>
    <mergeCell ref="A19:D19"/>
    <mergeCell ref="C33:H33"/>
    <mergeCell ref="C34:H34"/>
    <mergeCell ref="A21:C21"/>
    <mergeCell ref="A22:C22"/>
    <mergeCell ref="A23:C23"/>
    <mergeCell ref="C28:H28"/>
    <mergeCell ref="C29:H29"/>
    <mergeCell ref="A31:D31"/>
  </mergeCells>
  <conditionalFormatting sqref="A15:B18">
    <cfRule type="cellIs" dxfId="111" priority="5" operator="equal">
      <formula>0</formula>
    </cfRule>
  </conditionalFormatting>
  <conditionalFormatting sqref="A15:I18 E19:I19 D20:D22 E20:E23">
    <cfRule type="cellIs" dxfId="110" priority="2" operator="equal">
      <formula>0</formula>
    </cfRule>
  </conditionalFormatting>
  <conditionalFormatting sqref="C28:H28 C33:H33 C36">
    <cfRule type="cellIs" dxfId="109" priority="7" operator="equal">
      <formula>0</formula>
    </cfRule>
  </conditionalFormatting>
  <conditionalFormatting sqref="C33:H33">
    <cfRule type="cellIs" dxfId="108" priority="8" operator="equal">
      <formula>0</formula>
    </cfRule>
  </conditionalFormatting>
  <conditionalFormatting sqref="D6:I9 D10:E11">
    <cfRule type="cellIs" dxfId="107"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F07B7-4E0C-4627-8593-0AD56B495EA4}">
  <sheetPr codeName="Sheet6">
    <tabColor theme="9" tint="0.39997558519241921"/>
  </sheetPr>
  <dimension ref="A1:I59"/>
  <sheetViews>
    <sheetView zoomScaleNormal="100" workbookViewId="0">
      <selection activeCell="A19" sqref="A19:XFD34"/>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x14ac:dyDescent="0.2">
      <c r="C1" s="4"/>
      <c r="G1" s="138"/>
      <c r="H1" s="138"/>
      <c r="I1" s="138"/>
    </row>
    <row r="2" spans="1:9" x14ac:dyDescent="0.2">
      <c r="A2" s="184" t="s">
        <v>20</v>
      </c>
      <c r="B2" s="184"/>
      <c r="C2" s="184"/>
      <c r="D2" s="184"/>
      <c r="E2" s="184"/>
      <c r="F2" s="184"/>
      <c r="G2" s="184"/>
      <c r="H2" s="184"/>
      <c r="I2" s="184"/>
    </row>
    <row r="3" spans="1:9" x14ac:dyDescent="0.2">
      <c r="A3" s="2"/>
      <c r="B3" s="2"/>
      <c r="C3" s="2"/>
      <c r="D3" s="2"/>
      <c r="E3" s="2"/>
      <c r="F3" s="2"/>
      <c r="G3" s="2"/>
      <c r="H3" s="2"/>
      <c r="I3" s="2"/>
    </row>
    <row r="4" spans="1:9" x14ac:dyDescent="0.2">
      <c r="A4" s="2"/>
      <c r="B4" s="2"/>
      <c r="C4" s="185" t="s">
        <v>21</v>
      </c>
      <c r="D4" s="185"/>
      <c r="E4" s="185"/>
      <c r="F4" s="185"/>
      <c r="G4" s="185"/>
      <c r="H4" s="185"/>
      <c r="I4" s="185"/>
    </row>
    <row r="5" spans="1:9" ht="11.25" customHeight="1" x14ac:dyDescent="0.2">
      <c r="A5" s="89"/>
      <c r="B5" s="89"/>
      <c r="C5" s="186" t="s">
        <v>19</v>
      </c>
      <c r="D5" s="186"/>
      <c r="E5" s="186"/>
      <c r="F5" s="186"/>
      <c r="G5" s="186"/>
      <c r="H5" s="186"/>
      <c r="I5" s="186"/>
    </row>
    <row r="6" spans="1:9" x14ac:dyDescent="0.2">
      <c r="A6" s="178" t="s">
        <v>22</v>
      </c>
      <c r="B6" s="178"/>
      <c r="C6" s="178"/>
      <c r="D6" s="146" t="str">
        <f>'Kopt a+c+n'!B13</f>
        <v>DZĪVOJAMĀS MĀJAS FASĀŽU VIENKĀRŠOTĀ ATJAUNOŠANA</v>
      </c>
      <c r="E6" s="146"/>
      <c r="F6" s="146"/>
      <c r="G6" s="146"/>
      <c r="H6" s="146"/>
      <c r="I6" s="146"/>
    </row>
    <row r="7" spans="1:9" x14ac:dyDescent="0.2">
      <c r="A7" s="178" t="s">
        <v>6</v>
      </c>
      <c r="B7" s="178"/>
      <c r="C7" s="178"/>
      <c r="D7" s="147" t="str">
        <f>'Kopt a+c+n'!B14</f>
        <v>DZĪVOJAMĀS MĀJAS FASĀŽU VIENKĀRŠOTĀ ATJAUNOŠANA</v>
      </c>
      <c r="E7" s="147"/>
      <c r="F7" s="147"/>
      <c r="G7" s="147"/>
      <c r="H7" s="147"/>
      <c r="I7" s="147"/>
    </row>
    <row r="8" spans="1:9" x14ac:dyDescent="0.2">
      <c r="A8" s="183" t="s">
        <v>23</v>
      </c>
      <c r="B8" s="183"/>
      <c r="C8" s="183"/>
      <c r="D8" s="147" t="str">
        <f>'Kopt a+c+n'!B15</f>
        <v xml:space="preserve">BAZNĪCAS IELA 8, JAUNOLAINE, OLAINES </v>
      </c>
      <c r="E8" s="147"/>
      <c r="F8" s="147"/>
      <c r="G8" s="147"/>
      <c r="H8" s="147"/>
      <c r="I8" s="147"/>
    </row>
    <row r="9" spans="1:9" x14ac:dyDescent="0.2">
      <c r="A9" s="183" t="s">
        <v>24</v>
      </c>
      <c r="B9" s="183"/>
      <c r="C9" s="183"/>
      <c r="D9" s="148" t="str">
        <f>'Kopt a+c+n'!B16</f>
        <v>Iepirkums Nr. AS OŪS 2023/13_E</v>
      </c>
      <c r="E9" s="148"/>
      <c r="F9" s="148"/>
      <c r="G9" s="148"/>
      <c r="H9" s="148"/>
      <c r="I9" s="148"/>
    </row>
    <row r="10" spans="1:9" x14ac:dyDescent="0.2">
      <c r="C10" s="4" t="s">
        <v>25</v>
      </c>
      <c r="D10" s="187">
        <f>E23</f>
        <v>0</v>
      </c>
      <c r="E10" s="187"/>
      <c r="F10" s="54"/>
      <c r="G10" s="54"/>
      <c r="H10" s="54"/>
      <c r="I10" s="54"/>
    </row>
    <row r="11" spans="1:9" x14ac:dyDescent="0.2">
      <c r="C11" s="4" t="s">
        <v>26</v>
      </c>
      <c r="D11" s="188">
        <f>I19</f>
        <v>0</v>
      </c>
      <c r="E11" s="188"/>
      <c r="F11" s="54"/>
      <c r="G11" s="54"/>
      <c r="H11" s="54"/>
      <c r="I11" s="54"/>
    </row>
    <row r="12" spans="1:9" ht="12" thickBot="1" x14ac:dyDescent="0.25">
      <c r="F12" s="17"/>
      <c r="G12" s="17"/>
      <c r="H12" s="17"/>
      <c r="I12" s="17"/>
    </row>
    <row r="13" spans="1:9" x14ac:dyDescent="0.2">
      <c r="A13" s="191" t="s">
        <v>27</v>
      </c>
      <c r="B13" s="193" t="s">
        <v>28</v>
      </c>
      <c r="C13" s="195" t="s">
        <v>29</v>
      </c>
      <c r="D13" s="196"/>
      <c r="E13" s="189" t="s">
        <v>30</v>
      </c>
      <c r="F13" s="179" t="s">
        <v>31</v>
      </c>
      <c r="G13" s="180"/>
      <c r="H13" s="180"/>
      <c r="I13" s="181" t="s">
        <v>32</v>
      </c>
    </row>
    <row r="14" spans="1:9" ht="23.25" thickBot="1" x14ac:dyDescent="0.25">
      <c r="A14" s="192"/>
      <c r="B14" s="194"/>
      <c r="C14" s="197"/>
      <c r="D14" s="198"/>
      <c r="E14" s="190"/>
      <c r="F14" s="18" t="s">
        <v>33</v>
      </c>
      <c r="G14" s="19" t="s">
        <v>34</v>
      </c>
      <c r="H14" s="19" t="s">
        <v>35</v>
      </c>
      <c r="I14" s="182"/>
    </row>
    <row r="15" spans="1:9" x14ac:dyDescent="0.2">
      <c r="A15" s="50">
        <f>IF(E15=0,0,IF(COUNTBLANK(E15)=1,0,COUNTA($E$15:E15)))</f>
        <v>0</v>
      </c>
      <c r="B15" s="23">
        <f>IF(A15=0,0,CONCATENATE("N-",A15))</f>
        <v>0</v>
      </c>
      <c r="C15" s="174" t="str">
        <f>'1n'!C2:I2</f>
        <v>VISPĀRĒJIE BŪVDARBI</v>
      </c>
      <c r="D15" s="175"/>
      <c r="E15" s="90">
        <f>'1n'!P156</f>
        <v>0</v>
      </c>
      <c r="F15" s="91">
        <f>'1n'!M156</f>
        <v>0</v>
      </c>
      <c r="G15" s="92">
        <f>'1n'!N156</f>
        <v>0</v>
      </c>
      <c r="H15" s="92">
        <f>'1n'!O156</f>
        <v>0</v>
      </c>
      <c r="I15" s="45">
        <f>'1n'!L156</f>
        <v>0</v>
      </c>
    </row>
    <row r="16" spans="1:9" x14ac:dyDescent="0.2">
      <c r="A16" s="51">
        <f>IF(E16=0,0,IF(COUNTBLANK(E16)=1,0,COUNTA($E$15:E16)))</f>
        <v>0</v>
      </c>
      <c r="B16" s="24">
        <f t="shared" ref="B16:B18" si="0">IF(A16=0,0,CONCATENATE("N-",A16))</f>
        <v>0</v>
      </c>
      <c r="C16" s="172" t="str">
        <f>'2n'!C2:I2</f>
        <v>APKURE</v>
      </c>
      <c r="D16" s="173"/>
      <c r="E16" s="93">
        <f>'2n'!P76</f>
        <v>0</v>
      </c>
      <c r="F16" s="94">
        <f>'2n'!M76</f>
        <v>0</v>
      </c>
      <c r="G16" s="95">
        <f>'2n'!N76</f>
        <v>0</v>
      </c>
      <c r="H16" s="95">
        <f>'2n'!O76</f>
        <v>0</v>
      </c>
      <c r="I16" s="46">
        <f>'2n'!L76</f>
        <v>0</v>
      </c>
    </row>
    <row r="17" spans="1:9" x14ac:dyDescent="0.2">
      <c r="A17" s="51">
        <f>IF(E17=0,0,IF(COUNTBLANK(E17)=1,0,COUNTA($E$15:E17)))</f>
        <v>0</v>
      </c>
      <c r="B17" s="24">
        <f t="shared" si="0"/>
        <v>0</v>
      </c>
      <c r="C17" s="172" t="str">
        <f>'3n'!C2:I2</f>
        <v>ĀRĒJĀ ELEKTROAPGĀDE</v>
      </c>
      <c r="D17" s="173"/>
      <c r="E17" s="96">
        <f>'3n'!P39</f>
        <v>0</v>
      </c>
      <c r="F17" s="94">
        <f>'3n'!M39</f>
        <v>0</v>
      </c>
      <c r="G17" s="95">
        <f>'3n'!N39</f>
        <v>0</v>
      </c>
      <c r="H17" s="95">
        <f>'3n'!O39</f>
        <v>0</v>
      </c>
      <c r="I17" s="46">
        <f>'3n'!L39</f>
        <v>0</v>
      </c>
    </row>
    <row r="18" spans="1:9" ht="12" thickBot="1" x14ac:dyDescent="0.25">
      <c r="A18" s="51">
        <f>IF(E18=0,0,IF(COUNTBLANK(E18)=1,0,COUNTA($E$15:E18)))</f>
        <v>0</v>
      </c>
      <c r="B18" s="24">
        <f t="shared" si="0"/>
        <v>0</v>
      </c>
      <c r="C18" s="172" t="str">
        <f>'4n'!C2:I2</f>
        <v>BŪVLAUKUMA ORGANIZĀCIJA</v>
      </c>
      <c r="D18" s="173"/>
      <c r="E18" s="96">
        <f>'4n'!P26</f>
        <v>0</v>
      </c>
      <c r="F18" s="94">
        <f>'4n'!M26</f>
        <v>0</v>
      </c>
      <c r="G18" s="95">
        <f>'4n'!N26</f>
        <v>0</v>
      </c>
      <c r="H18" s="95">
        <f>'4n'!O26</f>
        <v>0</v>
      </c>
      <c r="I18" s="46">
        <f>'4n'!L26</f>
        <v>0</v>
      </c>
    </row>
    <row r="19" spans="1:9" ht="12" thickBot="1" x14ac:dyDescent="0.25">
      <c r="A19" s="157" t="s">
        <v>36</v>
      </c>
      <c r="B19" s="158"/>
      <c r="C19" s="158"/>
      <c r="D19" s="183"/>
      <c r="E19" s="97">
        <f>SUM(E15:E18)</f>
        <v>0</v>
      </c>
      <c r="F19" s="98">
        <f>SUM(F15:F18)</f>
        <v>0</v>
      </c>
      <c r="G19" s="99">
        <f>SUM(G15:G18)</f>
        <v>0</v>
      </c>
      <c r="H19" s="99">
        <f>SUM(H15:H18)</f>
        <v>0</v>
      </c>
      <c r="I19" s="38">
        <f>SUM(I15:I18)</f>
        <v>0</v>
      </c>
    </row>
    <row r="20" spans="1:9" x14ac:dyDescent="0.2">
      <c r="A20" s="159" t="s">
        <v>37</v>
      </c>
      <c r="B20" s="160"/>
      <c r="C20" s="203"/>
      <c r="D20" s="85">
        <f>'Kops a+c+n'!D29</f>
        <v>0</v>
      </c>
      <c r="E20" s="100">
        <f>ROUND(E19*$D20,2)</f>
        <v>0</v>
      </c>
      <c r="F20" s="39"/>
      <c r="G20" s="39"/>
      <c r="H20" s="39"/>
      <c r="I20" s="39"/>
    </row>
    <row r="21" spans="1:9" x14ac:dyDescent="0.2">
      <c r="A21" s="162" t="s">
        <v>38</v>
      </c>
      <c r="B21" s="163"/>
      <c r="C21" s="200"/>
      <c r="D21" s="86">
        <f>'Kops a+c+n'!D30</f>
        <v>0</v>
      </c>
      <c r="E21" s="101">
        <f>ROUND(E20*$D21,2)</f>
        <v>0</v>
      </c>
      <c r="F21" s="39"/>
      <c r="G21" s="39"/>
      <c r="H21" s="39"/>
      <c r="I21" s="39"/>
    </row>
    <row r="22" spans="1:9" x14ac:dyDescent="0.2">
      <c r="A22" s="165" t="s">
        <v>39</v>
      </c>
      <c r="B22" s="166"/>
      <c r="C22" s="201"/>
      <c r="D22" s="86">
        <f>'Kops a+c+n'!D31</f>
        <v>0</v>
      </c>
      <c r="E22" s="101">
        <f>ROUND(E19*$D22,2)</f>
        <v>0</v>
      </c>
      <c r="F22" s="39"/>
      <c r="G22" s="39"/>
      <c r="H22" s="39"/>
      <c r="I22" s="39"/>
    </row>
    <row r="23" spans="1:9" ht="12" thickBot="1" x14ac:dyDescent="0.25">
      <c r="A23" s="168" t="s">
        <v>40</v>
      </c>
      <c r="B23" s="169"/>
      <c r="C23" s="202"/>
      <c r="D23" s="21"/>
      <c r="E23" s="102">
        <f>SUM(E19:E22)-E21</f>
        <v>0</v>
      </c>
      <c r="F23" s="39"/>
      <c r="G23" s="39"/>
      <c r="H23" s="39"/>
      <c r="I23" s="39"/>
    </row>
    <row r="24" spans="1:9" x14ac:dyDescent="0.2">
      <c r="G24" s="20"/>
    </row>
    <row r="25" spans="1:9" x14ac:dyDescent="0.2">
      <c r="C25" s="16"/>
      <c r="D25" s="16"/>
      <c r="E25" s="16"/>
      <c r="F25" s="22"/>
      <c r="G25" s="22"/>
      <c r="H25" s="22"/>
      <c r="I25" s="22"/>
    </row>
    <row r="28" spans="1:9" x14ac:dyDescent="0.2">
      <c r="A28" s="1" t="s">
        <v>14</v>
      </c>
      <c r="B28" s="16"/>
      <c r="C28" s="171">
        <f>'Kops a+c+n'!C37:H37</f>
        <v>0</v>
      </c>
      <c r="D28" s="171"/>
      <c r="E28" s="171"/>
      <c r="F28" s="171"/>
      <c r="G28" s="171"/>
      <c r="H28" s="171"/>
    </row>
    <row r="29" spans="1:9" x14ac:dyDescent="0.2">
      <c r="A29" s="16"/>
      <c r="B29" s="16"/>
      <c r="C29" s="136" t="s">
        <v>15</v>
      </c>
      <c r="D29" s="136"/>
      <c r="E29" s="136"/>
      <c r="F29" s="136"/>
      <c r="G29" s="136"/>
      <c r="H29" s="136"/>
    </row>
    <row r="30" spans="1:9" x14ac:dyDescent="0.2">
      <c r="A30" s="16"/>
      <c r="B30" s="16"/>
      <c r="C30" s="16"/>
      <c r="D30" s="16"/>
      <c r="E30" s="16"/>
      <c r="F30" s="16"/>
      <c r="G30" s="16"/>
      <c r="H30" s="16"/>
    </row>
    <row r="31" spans="1:9" x14ac:dyDescent="0.2">
      <c r="A31" s="155" t="str">
        <f>'Kops a+c+n'!A40:D40</f>
        <v>Tāme sastādīta 202_. gada _.________</v>
      </c>
      <c r="B31" s="156"/>
      <c r="C31" s="156"/>
      <c r="D31" s="156"/>
      <c r="F31" s="16"/>
      <c r="G31" s="16"/>
      <c r="H31" s="16"/>
    </row>
    <row r="32" spans="1:9" x14ac:dyDescent="0.2">
      <c r="A32" s="16"/>
      <c r="B32" s="16"/>
      <c r="C32" s="16"/>
      <c r="D32" s="16"/>
      <c r="E32" s="16"/>
      <c r="F32" s="16"/>
      <c r="G32" s="16"/>
      <c r="H32" s="16"/>
    </row>
    <row r="33" spans="1:9" x14ac:dyDescent="0.2">
      <c r="A33" s="1" t="s">
        <v>41</v>
      </c>
      <c r="B33" s="16"/>
      <c r="C33" s="199">
        <f>'Kops a+c+n'!C42:H42</f>
        <v>0</v>
      </c>
      <c r="D33" s="199"/>
      <c r="E33" s="199"/>
      <c r="F33" s="199"/>
      <c r="G33" s="199"/>
      <c r="H33" s="199"/>
    </row>
    <row r="34" spans="1:9" x14ac:dyDescent="0.2">
      <c r="A34" s="16"/>
      <c r="B34" s="16"/>
      <c r="C34" s="136" t="s">
        <v>15</v>
      </c>
      <c r="D34" s="136"/>
      <c r="E34" s="136"/>
      <c r="F34" s="136"/>
      <c r="G34" s="136"/>
      <c r="H34" s="136"/>
    </row>
    <row r="35" spans="1:9" x14ac:dyDescent="0.2">
      <c r="A35" s="16"/>
      <c r="B35" s="16"/>
      <c r="C35" s="16"/>
      <c r="D35" s="16"/>
      <c r="E35" s="16"/>
      <c r="F35" s="16"/>
      <c r="G35" s="16"/>
      <c r="H35" s="16"/>
    </row>
    <row r="36" spans="1:9" x14ac:dyDescent="0.2">
      <c r="A36" s="78" t="s">
        <v>43</v>
      </c>
      <c r="B36" s="42"/>
      <c r="C36" s="83">
        <f>'Kops a+c+n'!C45</f>
        <v>0</v>
      </c>
      <c r="D36" s="42"/>
      <c r="F36" s="16"/>
      <c r="G36" s="16"/>
      <c r="H36" s="16"/>
    </row>
    <row r="46" spans="1:9" x14ac:dyDescent="0.2">
      <c r="E46" s="20"/>
      <c r="F46" s="20"/>
      <c r="G46" s="79"/>
      <c r="H46" s="20"/>
      <c r="I46" s="20"/>
    </row>
    <row r="59" spans="3:3" x14ac:dyDescent="0.2">
      <c r="C59" s="1">
        <f>'Kopt a+c+n'!B31:C31</f>
        <v>0</v>
      </c>
    </row>
  </sheetData>
  <mergeCells count="34">
    <mergeCell ref="A7:C7"/>
    <mergeCell ref="D7:I7"/>
    <mergeCell ref="G1:I1"/>
    <mergeCell ref="A2:I2"/>
    <mergeCell ref="C4:I4"/>
    <mergeCell ref="A6:C6"/>
    <mergeCell ref="D6:I6"/>
    <mergeCell ref="C5:I5"/>
    <mergeCell ref="I13:I14"/>
    <mergeCell ref="A8:C8"/>
    <mergeCell ref="D8:I8"/>
    <mergeCell ref="A9:C9"/>
    <mergeCell ref="D9:I9"/>
    <mergeCell ref="D10:E10"/>
    <mergeCell ref="D11:E11"/>
    <mergeCell ref="A13:A14"/>
    <mergeCell ref="B13:B14"/>
    <mergeCell ref="C13:D14"/>
    <mergeCell ref="E13:E14"/>
    <mergeCell ref="F13:H13"/>
    <mergeCell ref="A19:D19"/>
    <mergeCell ref="A20:C20"/>
    <mergeCell ref="C29:H29"/>
    <mergeCell ref="C15:D15"/>
    <mergeCell ref="C16:D16"/>
    <mergeCell ref="C17:D17"/>
    <mergeCell ref="C18:D18"/>
    <mergeCell ref="A21:C21"/>
    <mergeCell ref="A31:D31"/>
    <mergeCell ref="C33:H33"/>
    <mergeCell ref="C34:H34"/>
    <mergeCell ref="C28:H28"/>
    <mergeCell ref="A22:C22"/>
    <mergeCell ref="A23:C23"/>
  </mergeCells>
  <conditionalFormatting sqref="A15:B18">
    <cfRule type="cellIs" dxfId="106" priority="5" operator="equal">
      <formula>0</formula>
    </cfRule>
  </conditionalFormatting>
  <conditionalFormatting sqref="A15:I18 E19:I19 D20:D22 E20:E23">
    <cfRule type="cellIs" dxfId="105" priority="2" operator="equal">
      <formula>0</formula>
    </cfRule>
  </conditionalFormatting>
  <conditionalFormatting sqref="C28:H28 C33:H33 C36">
    <cfRule type="cellIs" dxfId="104" priority="7" operator="equal">
      <formula>0</formula>
    </cfRule>
  </conditionalFormatting>
  <conditionalFormatting sqref="C33:H33">
    <cfRule type="cellIs" dxfId="103" priority="8" operator="equal">
      <formula>0</formula>
    </cfRule>
  </conditionalFormatting>
  <conditionalFormatting sqref="D6:I9 D10:E11">
    <cfRule type="cellIs" dxfId="102"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1D0B4-DF03-4B04-B62A-8D172D491749}">
  <sheetPr codeName="Sheet7">
    <tabColor rgb="FFC00000"/>
  </sheetPr>
  <dimension ref="A1:Q168"/>
  <sheetViews>
    <sheetView topLeftCell="A142" workbookViewId="0">
      <selection activeCell="I14" sqref="I14:J155"/>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2" width="7.7109375" style="1" customWidth="1"/>
    <col min="13" max="13" width="8.85546875" style="1" customWidth="1"/>
    <col min="14" max="14" width="8.5703125" style="1" customWidth="1"/>
    <col min="15" max="15" width="7.7109375" style="1" customWidth="1"/>
    <col min="16" max="16" width="9" style="1" customWidth="1"/>
    <col min="17" max="16384" width="9.140625" style="1"/>
  </cols>
  <sheetData>
    <row r="1" spans="1:17" x14ac:dyDescent="0.2">
      <c r="A1" s="22"/>
      <c r="B1" s="22"/>
      <c r="C1" s="27" t="s">
        <v>44</v>
      </c>
      <c r="D1" s="80">
        <v>1</v>
      </c>
      <c r="E1" s="22"/>
      <c r="F1" s="22"/>
      <c r="G1" s="22"/>
      <c r="H1" s="22"/>
      <c r="I1" s="22"/>
      <c r="J1" s="22"/>
      <c r="N1" s="26"/>
      <c r="O1" s="27"/>
      <c r="P1" s="28"/>
    </row>
    <row r="2" spans="1:17" x14ac:dyDescent="0.2">
      <c r="A2" s="29"/>
      <c r="B2" s="29"/>
      <c r="C2" s="222" t="s">
        <v>66</v>
      </c>
      <c r="D2" s="222"/>
      <c r="E2" s="222"/>
      <c r="F2" s="222"/>
      <c r="G2" s="222"/>
      <c r="H2" s="222"/>
      <c r="I2" s="222"/>
      <c r="J2" s="29"/>
    </row>
    <row r="3" spans="1:17" x14ac:dyDescent="0.2">
      <c r="A3" s="30"/>
      <c r="B3" s="30"/>
      <c r="C3" s="185" t="s">
        <v>21</v>
      </c>
      <c r="D3" s="185"/>
      <c r="E3" s="185"/>
      <c r="F3" s="185"/>
      <c r="G3" s="185"/>
      <c r="H3" s="185"/>
      <c r="I3" s="185"/>
      <c r="J3" s="30"/>
    </row>
    <row r="4" spans="1:17" x14ac:dyDescent="0.2">
      <c r="A4" s="30"/>
      <c r="B4" s="30"/>
      <c r="C4" s="223" t="s">
        <v>63</v>
      </c>
      <c r="D4" s="223"/>
      <c r="E4" s="223"/>
      <c r="F4" s="223"/>
      <c r="G4" s="223"/>
      <c r="H4" s="223"/>
      <c r="I4" s="223"/>
      <c r="J4" s="30"/>
    </row>
    <row r="5" spans="1:17" x14ac:dyDescent="0.2">
      <c r="A5" s="22"/>
      <c r="B5" s="22"/>
      <c r="C5" s="27" t="s">
        <v>5</v>
      </c>
      <c r="D5" s="218" t="str">
        <f>'Kops a+c+n'!D6</f>
        <v>DZĪVOJAMĀS MĀJAS FASĀŽU VIENKĀRŠOTĀ ATJAUNOŠANA</v>
      </c>
      <c r="E5" s="218"/>
      <c r="F5" s="218"/>
      <c r="G5" s="218"/>
      <c r="H5" s="218"/>
      <c r="I5" s="218"/>
      <c r="J5" s="218"/>
      <c r="K5" s="218"/>
      <c r="L5" s="218"/>
      <c r="M5" s="16"/>
      <c r="N5" s="16"/>
      <c r="O5" s="16"/>
      <c r="P5" s="16"/>
    </row>
    <row r="6" spans="1:17" x14ac:dyDescent="0.2">
      <c r="A6" s="22"/>
      <c r="B6" s="22"/>
      <c r="C6" s="27" t="s">
        <v>6</v>
      </c>
      <c r="D6" s="218" t="str">
        <f>'Kops a+c+n'!D7</f>
        <v>DZĪVOJAMĀS MĀJAS FASĀŽU VIENKĀRŠOTĀ ATJAUNOŠANA</v>
      </c>
      <c r="E6" s="218"/>
      <c r="F6" s="218"/>
      <c r="G6" s="218"/>
      <c r="H6" s="218"/>
      <c r="I6" s="218"/>
      <c r="J6" s="218"/>
      <c r="K6" s="218"/>
      <c r="L6" s="218"/>
      <c r="M6" s="16"/>
      <c r="N6" s="16"/>
      <c r="O6" s="16"/>
      <c r="P6" s="16"/>
    </row>
    <row r="7" spans="1:17" x14ac:dyDescent="0.2">
      <c r="A7" s="22"/>
      <c r="B7" s="22"/>
      <c r="C7" s="27" t="s">
        <v>7</v>
      </c>
      <c r="D7" s="218" t="str">
        <f>'Kops a+c+n'!D8</f>
        <v xml:space="preserve">BAZNĪCAS IELA 8, JAUNOLAINE, OLAINES </v>
      </c>
      <c r="E7" s="218"/>
      <c r="F7" s="218"/>
      <c r="G7" s="218"/>
      <c r="H7" s="218"/>
      <c r="I7" s="218"/>
      <c r="J7" s="218"/>
      <c r="K7" s="218"/>
      <c r="L7" s="218"/>
      <c r="M7" s="16"/>
      <c r="N7" s="16"/>
      <c r="O7" s="16"/>
      <c r="P7" s="16"/>
    </row>
    <row r="8" spans="1:17" x14ac:dyDescent="0.2">
      <c r="A8" s="22"/>
      <c r="B8" s="22"/>
      <c r="C8" s="4" t="s">
        <v>24</v>
      </c>
      <c r="D8" s="218" t="str">
        <f>'Kops a+c+n'!D9</f>
        <v>Iepirkums Nr. AS OŪS 2023/13_E</v>
      </c>
      <c r="E8" s="218"/>
      <c r="F8" s="218"/>
      <c r="G8" s="218"/>
      <c r="H8" s="218"/>
      <c r="I8" s="218"/>
      <c r="J8" s="218"/>
      <c r="K8" s="218"/>
      <c r="L8" s="218"/>
      <c r="M8" s="16"/>
      <c r="N8" s="16"/>
      <c r="O8" s="16"/>
      <c r="P8" s="16"/>
    </row>
    <row r="9" spans="1:17" ht="11.25" customHeight="1" x14ac:dyDescent="0.2">
      <c r="A9" s="219" t="s">
        <v>67</v>
      </c>
      <c r="B9" s="219"/>
      <c r="C9" s="219"/>
      <c r="D9" s="219"/>
      <c r="E9" s="219"/>
      <c r="F9" s="219"/>
      <c r="G9" s="31"/>
      <c r="H9" s="31"/>
      <c r="I9" s="31"/>
      <c r="J9" s="220" t="s">
        <v>45</v>
      </c>
      <c r="K9" s="220"/>
      <c r="L9" s="220"/>
      <c r="M9" s="220"/>
      <c r="N9" s="221">
        <f>P156</f>
        <v>0</v>
      </c>
      <c r="O9" s="221"/>
      <c r="P9" s="31"/>
      <c r="Q9" s="1" t="str">
        <f>""</f>
        <v/>
      </c>
    </row>
    <row r="10" spans="1:17" ht="15" customHeight="1" x14ac:dyDescent="0.2">
      <c r="A10" s="32"/>
      <c r="B10" s="33"/>
      <c r="C10" s="4"/>
      <c r="D10" s="22"/>
      <c r="E10" s="22"/>
      <c r="F10" s="22"/>
      <c r="G10" s="22"/>
      <c r="H10" s="22"/>
      <c r="I10" s="22"/>
      <c r="J10" s="22"/>
      <c r="K10" s="22"/>
      <c r="L10" s="84"/>
      <c r="M10" s="84"/>
      <c r="N10" s="84"/>
      <c r="O10" s="84"/>
      <c r="P10" s="27" t="str">
        <f>'Kopt a+c+n'!A36</f>
        <v>Tāme sastādīta 202_. gada _.________</v>
      </c>
      <c r="Q10" s="87" t="s">
        <v>46</v>
      </c>
    </row>
    <row r="11" spans="1:17" ht="12" thickBot="1" x14ac:dyDescent="0.25">
      <c r="A11" s="32"/>
      <c r="B11" s="33"/>
      <c r="C11" s="4"/>
      <c r="D11" s="22"/>
      <c r="E11" s="22"/>
      <c r="F11" s="22"/>
      <c r="G11" s="22"/>
      <c r="H11" s="22"/>
      <c r="I11" s="22"/>
      <c r="J11" s="22"/>
      <c r="K11" s="22"/>
      <c r="L11" s="34"/>
      <c r="M11" s="34"/>
      <c r="N11" s="35"/>
      <c r="O11" s="26"/>
      <c r="P11" s="22"/>
      <c r="Q11" s="87" t="s">
        <v>47</v>
      </c>
    </row>
    <row r="12" spans="1:17" ht="12" thickBot="1" x14ac:dyDescent="0.25">
      <c r="A12" s="191" t="s">
        <v>27</v>
      </c>
      <c r="B12" s="211" t="s">
        <v>48</v>
      </c>
      <c r="C12" s="205" t="s">
        <v>49</v>
      </c>
      <c r="D12" s="214" t="s">
        <v>50</v>
      </c>
      <c r="E12" s="216" t="s">
        <v>51</v>
      </c>
      <c r="F12" s="204" t="s">
        <v>52</v>
      </c>
      <c r="G12" s="205"/>
      <c r="H12" s="205"/>
      <c r="I12" s="205"/>
      <c r="J12" s="205"/>
      <c r="K12" s="206"/>
      <c r="L12" s="204" t="s">
        <v>53</v>
      </c>
      <c r="M12" s="205"/>
      <c r="N12" s="205"/>
      <c r="O12" s="205"/>
      <c r="P12" s="206"/>
      <c r="Q12" s="87" t="s">
        <v>54</v>
      </c>
    </row>
    <row r="13" spans="1:17" ht="126.75" customHeight="1" thickBot="1" x14ac:dyDescent="0.25">
      <c r="A13" s="192"/>
      <c r="B13" s="212"/>
      <c r="C13" s="213"/>
      <c r="D13" s="215"/>
      <c r="E13" s="217"/>
      <c r="F13" s="53" t="s">
        <v>55</v>
      </c>
      <c r="G13" s="56" t="s">
        <v>56</v>
      </c>
      <c r="H13" s="56" t="s">
        <v>57</v>
      </c>
      <c r="I13" s="56" t="s">
        <v>58</v>
      </c>
      <c r="J13" s="56" t="s">
        <v>59</v>
      </c>
      <c r="K13" s="58" t="s">
        <v>60</v>
      </c>
      <c r="L13" s="53" t="s">
        <v>55</v>
      </c>
      <c r="M13" s="56" t="s">
        <v>57</v>
      </c>
      <c r="N13" s="56" t="s">
        <v>58</v>
      </c>
      <c r="O13" s="56" t="s">
        <v>59</v>
      </c>
      <c r="P13" s="59" t="s">
        <v>60</v>
      </c>
      <c r="Q13" s="60" t="s">
        <v>61</v>
      </c>
    </row>
    <row r="14" spans="1:17" x14ac:dyDescent="0.2">
      <c r="A14" s="50">
        <v>1</v>
      </c>
      <c r="B14" s="23"/>
      <c r="C14" s="70" t="s">
        <v>187</v>
      </c>
      <c r="D14" s="23"/>
      <c r="E14" s="45"/>
      <c r="F14" s="71"/>
      <c r="G14" s="107"/>
      <c r="H14" s="107">
        <f>F14*G14</f>
        <v>0</v>
      </c>
      <c r="I14" s="107"/>
      <c r="J14" s="107"/>
      <c r="K14" s="111">
        <f>SUM(H14:J14)</f>
        <v>0</v>
      </c>
      <c r="L14" s="71">
        <f>E14*F14</f>
        <v>0</v>
      </c>
      <c r="M14" s="107">
        <f>H14*E14</f>
        <v>0</v>
      </c>
      <c r="N14" s="107">
        <f>I14*E14</f>
        <v>0</v>
      </c>
      <c r="O14" s="107">
        <f>J14*E14</f>
        <v>0</v>
      </c>
      <c r="P14" s="108">
        <f>SUM(M14:O14)</f>
        <v>0</v>
      </c>
      <c r="Q14" s="57"/>
    </row>
    <row r="15" spans="1:17" x14ac:dyDescent="0.2">
      <c r="A15" s="36" t="s">
        <v>68</v>
      </c>
      <c r="B15" s="72"/>
      <c r="C15" s="40" t="s">
        <v>188</v>
      </c>
      <c r="D15" s="24" t="s">
        <v>327</v>
      </c>
      <c r="E15" s="46">
        <v>15.3</v>
      </c>
      <c r="F15" s="41"/>
      <c r="G15" s="109"/>
      <c r="H15" s="109">
        <f>F15*G15</f>
        <v>0</v>
      </c>
      <c r="I15" s="109"/>
      <c r="J15" s="109"/>
      <c r="K15" s="112">
        <f t="shared" ref="K15:K78" si="0">SUM(H15:J15)</f>
        <v>0</v>
      </c>
      <c r="L15" s="41">
        <f t="shared" ref="L15:L78" si="1">E15*F15</f>
        <v>0</v>
      </c>
      <c r="M15" s="109">
        <f t="shared" ref="M15:M78" si="2">H15*E15</f>
        <v>0</v>
      </c>
      <c r="N15" s="109">
        <f t="shared" ref="N15:N78" si="3">I15*E15</f>
        <v>0</v>
      </c>
      <c r="O15" s="109">
        <f t="shared" ref="O15:O78" si="4">J15*E15</f>
        <v>0</v>
      </c>
      <c r="P15" s="110">
        <f t="shared" ref="P15:P78" si="5">SUM(M15:O15)</f>
        <v>0</v>
      </c>
      <c r="Q15" s="61" t="s">
        <v>46</v>
      </c>
    </row>
    <row r="16" spans="1:17" x14ac:dyDescent="0.2">
      <c r="A16" s="36" t="s">
        <v>69</v>
      </c>
      <c r="B16" s="72"/>
      <c r="C16" s="40" t="s">
        <v>189</v>
      </c>
      <c r="D16" s="24" t="s">
        <v>327</v>
      </c>
      <c r="E16" s="46">
        <v>139.1</v>
      </c>
      <c r="F16" s="41"/>
      <c r="G16" s="109"/>
      <c r="H16" s="109">
        <f t="shared" ref="H16:H79" si="6">F16*G16</f>
        <v>0</v>
      </c>
      <c r="I16" s="109"/>
      <c r="J16" s="109"/>
      <c r="K16" s="112">
        <f t="shared" si="0"/>
        <v>0</v>
      </c>
      <c r="L16" s="41">
        <f t="shared" si="1"/>
        <v>0</v>
      </c>
      <c r="M16" s="109">
        <f t="shared" si="2"/>
        <v>0</v>
      </c>
      <c r="N16" s="109">
        <f t="shared" si="3"/>
        <v>0</v>
      </c>
      <c r="O16" s="109">
        <f t="shared" si="4"/>
        <v>0</v>
      </c>
      <c r="P16" s="110">
        <f t="shared" si="5"/>
        <v>0</v>
      </c>
      <c r="Q16" s="61" t="s">
        <v>46</v>
      </c>
    </row>
    <row r="17" spans="1:17" x14ac:dyDescent="0.2">
      <c r="A17" s="36" t="s">
        <v>70</v>
      </c>
      <c r="B17" s="72"/>
      <c r="C17" s="40" t="s">
        <v>190</v>
      </c>
      <c r="D17" s="24" t="s">
        <v>328</v>
      </c>
      <c r="E17" s="46">
        <v>2</v>
      </c>
      <c r="F17" s="41"/>
      <c r="G17" s="109"/>
      <c r="H17" s="109">
        <f t="shared" si="6"/>
        <v>0</v>
      </c>
      <c r="I17" s="109"/>
      <c r="J17" s="109"/>
      <c r="K17" s="112">
        <f t="shared" si="0"/>
        <v>0</v>
      </c>
      <c r="L17" s="41">
        <f t="shared" si="1"/>
        <v>0</v>
      </c>
      <c r="M17" s="109">
        <f t="shared" si="2"/>
        <v>0</v>
      </c>
      <c r="N17" s="109">
        <f t="shared" si="3"/>
        <v>0</v>
      </c>
      <c r="O17" s="109">
        <f t="shared" si="4"/>
        <v>0</v>
      </c>
      <c r="P17" s="110">
        <f t="shared" si="5"/>
        <v>0</v>
      </c>
      <c r="Q17" s="61" t="s">
        <v>46</v>
      </c>
    </row>
    <row r="18" spans="1:17" x14ac:dyDescent="0.2">
      <c r="A18" s="36" t="s">
        <v>71</v>
      </c>
      <c r="B18" s="72"/>
      <c r="C18" s="40" t="s">
        <v>191</v>
      </c>
      <c r="D18" s="24" t="s">
        <v>327</v>
      </c>
      <c r="E18" s="46">
        <v>55.16</v>
      </c>
      <c r="F18" s="41"/>
      <c r="G18" s="109"/>
      <c r="H18" s="109">
        <f t="shared" si="6"/>
        <v>0</v>
      </c>
      <c r="I18" s="109"/>
      <c r="J18" s="109"/>
      <c r="K18" s="112">
        <f t="shared" si="0"/>
        <v>0</v>
      </c>
      <c r="L18" s="41">
        <f t="shared" si="1"/>
        <v>0</v>
      </c>
      <c r="M18" s="109">
        <f t="shared" si="2"/>
        <v>0</v>
      </c>
      <c r="N18" s="109">
        <f t="shared" si="3"/>
        <v>0</v>
      </c>
      <c r="O18" s="109">
        <f t="shared" si="4"/>
        <v>0</v>
      </c>
      <c r="P18" s="110">
        <f t="shared" si="5"/>
        <v>0</v>
      </c>
      <c r="Q18" s="61" t="s">
        <v>46</v>
      </c>
    </row>
    <row r="19" spans="1:17" x14ac:dyDescent="0.2">
      <c r="A19" s="36" t="s">
        <v>72</v>
      </c>
      <c r="B19" s="72"/>
      <c r="C19" s="40" t="s">
        <v>192</v>
      </c>
      <c r="D19" s="24" t="s">
        <v>329</v>
      </c>
      <c r="E19" s="46">
        <v>289.2</v>
      </c>
      <c r="F19" s="41"/>
      <c r="G19" s="109"/>
      <c r="H19" s="109">
        <f t="shared" si="6"/>
        <v>0</v>
      </c>
      <c r="I19" s="109"/>
      <c r="J19" s="109"/>
      <c r="K19" s="112">
        <f t="shared" si="0"/>
        <v>0</v>
      </c>
      <c r="L19" s="41">
        <f t="shared" si="1"/>
        <v>0</v>
      </c>
      <c r="M19" s="109">
        <f t="shared" si="2"/>
        <v>0</v>
      </c>
      <c r="N19" s="109">
        <f t="shared" si="3"/>
        <v>0</v>
      </c>
      <c r="O19" s="109">
        <f t="shared" si="4"/>
        <v>0</v>
      </c>
      <c r="P19" s="110">
        <f t="shared" si="5"/>
        <v>0</v>
      </c>
      <c r="Q19" s="61" t="s">
        <v>46</v>
      </c>
    </row>
    <row r="20" spans="1:17" ht="22.5" x14ac:dyDescent="0.2">
      <c r="A20" s="36" t="s">
        <v>73</v>
      </c>
      <c r="B20" s="72"/>
      <c r="C20" s="40" t="s">
        <v>193</v>
      </c>
      <c r="D20" s="24" t="s">
        <v>330</v>
      </c>
      <c r="E20" s="46">
        <v>1</v>
      </c>
      <c r="F20" s="41"/>
      <c r="G20" s="109"/>
      <c r="H20" s="109">
        <f t="shared" si="6"/>
        <v>0</v>
      </c>
      <c r="I20" s="109"/>
      <c r="J20" s="109"/>
      <c r="K20" s="112">
        <f t="shared" si="0"/>
        <v>0</v>
      </c>
      <c r="L20" s="41">
        <f t="shared" si="1"/>
        <v>0</v>
      </c>
      <c r="M20" s="109">
        <f t="shared" si="2"/>
        <v>0</v>
      </c>
      <c r="N20" s="109">
        <f t="shared" si="3"/>
        <v>0</v>
      </c>
      <c r="O20" s="109">
        <f t="shared" si="4"/>
        <v>0</v>
      </c>
      <c r="P20" s="110">
        <f t="shared" si="5"/>
        <v>0</v>
      </c>
      <c r="Q20" s="61" t="s">
        <v>46</v>
      </c>
    </row>
    <row r="21" spans="1:17" x14ac:dyDescent="0.2">
      <c r="A21" s="36" t="s">
        <v>74</v>
      </c>
      <c r="B21" s="72"/>
      <c r="C21" s="40" t="s">
        <v>194</v>
      </c>
      <c r="D21" s="24" t="s">
        <v>327</v>
      </c>
      <c r="E21" s="46">
        <v>11.3</v>
      </c>
      <c r="F21" s="41"/>
      <c r="G21" s="109"/>
      <c r="H21" s="109">
        <f t="shared" si="6"/>
        <v>0</v>
      </c>
      <c r="I21" s="109"/>
      <c r="J21" s="109"/>
      <c r="K21" s="112">
        <f t="shared" si="0"/>
        <v>0</v>
      </c>
      <c r="L21" s="41">
        <f t="shared" si="1"/>
        <v>0</v>
      </c>
      <c r="M21" s="109">
        <f t="shared" si="2"/>
        <v>0</v>
      </c>
      <c r="N21" s="109">
        <f t="shared" si="3"/>
        <v>0</v>
      </c>
      <c r="O21" s="109">
        <f t="shared" si="4"/>
        <v>0</v>
      </c>
      <c r="P21" s="110">
        <f t="shared" si="5"/>
        <v>0</v>
      </c>
      <c r="Q21" s="61" t="s">
        <v>46</v>
      </c>
    </row>
    <row r="22" spans="1:17" x14ac:dyDescent="0.2">
      <c r="A22" s="36" t="s">
        <v>75</v>
      </c>
      <c r="B22" s="72"/>
      <c r="C22" s="40" t="s">
        <v>195</v>
      </c>
      <c r="D22" s="24" t="s">
        <v>329</v>
      </c>
      <c r="E22" s="46">
        <v>31.2</v>
      </c>
      <c r="F22" s="41"/>
      <c r="G22" s="109"/>
      <c r="H22" s="109">
        <f t="shared" si="6"/>
        <v>0</v>
      </c>
      <c r="I22" s="109"/>
      <c r="J22" s="109"/>
      <c r="K22" s="112">
        <f t="shared" si="0"/>
        <v>0</v>
      </c>
      <c r="L22" s="41">
        <f t="shared" si="1"/>
        <v>0</v>
      </c>
      <c r="M22" s="109">
        <f t="shared" si="2"/>
        <v>0</v>
      </c>
      <c r="N22" s="109">
        <f t="shared" si="3"/>
        <v>0</v>
      </c>
      <c r="O22" s="109">
        <f t="shared" si="4"/>
        <v>0</v>
      </c>
      <c r="P22" s="110">
        <f t="shared" si="5"/>
        <v>0</v>
      </c>
      <c r="Q22" s="61" t="s">
        <v>46</v>
      </c>
    </row>
    <row r="23" spans="1:17" x14ac:dyDescent="0.2">
      <c r="A23" s="36" t="s">
        <v>76</v>
      </c>
      <c r="B23" s="72"/>
      <c r="C23" s="40" t="s">
        <v>196</v>
      </c>
      <c r="D23" s="24" t="s">
        <v>329</v>
      </c>
      <c r="E23" s="46">
        <v>96.4</v>
      </c>
      <c r="F23" s="41"/>
      <c r="G23" s="109"/>
      <c r="H23" s="109">
        <f t="shared" si="6"/>
        <v>0</v>
      </c>
      <c r="I23" s="109"/>
      <c r="J23" s="109"/>
      <c r="K23" s="112">
        <f t="shared" si="0"/>
        <v>0</v>
      </c>
      <c r="L23" s="41">
        <f t="shared" si="1"/>
        <v>0</v>
      </c>
      <c r="M23" s="109">
        <f t="shared" si="2"/>
        <v>0</v>
      </c>
      <c r="N23" s="109">
        <f t="shared" si="3"/>
        <v>0</v>
      </c>
      <c r="O23" s="109">
        <f t="shared" si="4"/>
        <v>0</v>
      </c>
      <c r="P23" s="110">
        <f t="shared" si="5"/>
        <v>0</v>
      </c>
      <c r="Q23" s="61" t="s">
        <v>46</v>
      </c>
    </row>
    <row r="24" spans="1:17" x14ac:dyDescent="0.2">
      <c r="A24" s="36" t="s">
        <v>77</v>
      </c>
      <c r="B24" s="72"/>
      <c r="C24" s="40" t="s">
        <v>197</v>
      </c>
      <c r="D24" s="24" t="s">
        <v>329</v>
      </c>
      <c r="E24" s="46">
        <v>81.2</v>
      </c>
      <c r="F24" s="41"/>
      <c r="G24" s="109"/>
      <c r="H24" s="109">
        <f t="shared" si="6"/>
        <v>0</v>
      </c>
      <c r="I24" s="109"/>
      <c r="J24" s="109"/>
      <c r="K24" s="112">
        <f t="shared" si="0"/>
        <v>0</v>
      </c>
      <c r="L24" s="41">
        <f t="shared" si="1"/>
        <v>0</v>
      </c>
      <c r="M24" s="109">
        <f t="shared" si="2"/>
        <v>0</v>
      </c>
      <c r="N24" s="109">
        <f t="shared" si="3"/>
        <v>0</v>
      </c>
      <c r="O24" s="109">
        <f t="shared" si="4"/>
        <v>0</v>
      </c>
      <c r="P24" s="110">
        <f t="shared" si="5"/>
        <v>0</v>
      </c>
      <c r="Q24" s="61" t="s">
        <v>46</v>
      </c>
    </row>
    <row r="25" spans="1:17" x14ac:dyDescent="0.2">
      <c r="A25" s="36" t="s">
        <v>78</v>
      </c>
      <c r="B25" s="72"/>
      <c r="C25" s="40" t="s">
        <v>198</v>
      </c>
      <c r="D25" s="24" t="s">
        <v>327</v>
      </c>
      <c r="E25" s="46">
        <v>25.6</v>
      </c>
      <c r="F25" s="41"/>
      <c r="G25" s="109"/>
      <c r="H25" s="109">
        <f t="shared" si="6"/>
        <v>0</v>
      </c>
      <c r="I25" s="109"/>
      <c r="J25" s="109"/>
      <c r="K25" s="112">
        <f t="shared" si="0"/>
        <v>0</v>
      </c>
      <c r="L25" s="41">
        <f t="shared" si="1"/>
        <v>0</v>
      </c>
      <c r="M25" s="109">
        <f t="shared" si="2"/>
        <v>0</v>
      </c>
      <c r="N25" s="109">
        <f t="shared" si="3"/>
        <v>0</v>
      </c>
      <c r="O25" s="109">
        <f t="shared" si="4"/>
        <v>0</v>
      </c>
      <c r="P25" s="110">
        <f t="shared" si="5"/>
        <v>0</v>
      </c>
      <c r="Q25" s="61" t="s">
        <v>46</v>
      </c>
    </row>
    <row r="26" spans="1:17" x14ac:dyDescent="0.2">
      <c r="A26" s="36" t="s">
        <v>79</v>
      </c>
      <c r="B26" s="72"/>
      <c r="C26" s="40" t="s">
        <v>199</v>
      </c>
      <c r="D26" s="24" t="s">
        <v>331</v>
      </c>
      <c r="E26" s="46">
        <v>2</v>
      </c>
      <c r="F26" s="41"/>
      <c r="G26" s="109"/>
      <c r="H26" s="109">
        <f t="shared" si="6"/>
        <v>0</v>
      </c>
      <c r="I26" s="109"/>
      <c r="J26" s="109"/>
      <c r="K26" s="112">
        <f t="shared" si="0"/>
        <v>0</v>
      </c>
      <c r="L26" s="41">
        <f t="shared" si="1"/>
        <v>0</v>
      </c>
      <c r="M26" s="109">
        <f t="shared" si="2"/>
        <v>0</v>
      </c>
      <c r="N26" s="109">
        <f t="shared" si="3"/>
        <v>0</v>
      </c>
      <c r="O26" s="109">
        <f t="shared" si="4"/>
        <v>0</v>
      </c>
      <c r="P26" s="110">
        <f t="shared" si="5"/>
        <v>0</v>
      </c>
      <c r="Q26" s="61" t="s">
        <v>47</v>
      </c>
    </row>
    <row r="27" spans="1:17" x14ac:dyDescent="0.2">
      <c r="A27" s="36" t="s">
        <v>80</v>
      </c>
      <c r="B27" s="72"/>
      <c r="C27" s="40" t="s">
        <v>200</v>
      </c>
      <c r="D27" s="24" t="s">
        <v>327</v>
      </c>
      <c r="E27" s="46">
        <v>12.8</v>
      </c>
      <c r="F27" s="41"/>
      <c r="G27" s="109"/>
      <c r="H27" s="109">
        <f t="shared" si="6"/>
        <v>0</v>
      </c>
      <c r="I27" s="109"/>
      <c r="J27" s="109"/>
      <c r="K27" s="112">
        <f t="shared" si="0"/>
        <v>0</v>
      </c>
      <c r="L27" s="41">
        <f t="shared" si="1"/>
        <v>0</v>
      </c>
      <c r="M27" s="109">
        <f t="shared" si="2"/>
        <v>0</v>
      </c>
      <c r="N27" s="109">
        <f t="shared" si="3"/>
        <v>0</v>
      </c>
      <c r="O27" s="109">
        <f t="shared" si="4"/>
        <v>0</v>
      </c>
      <c r="P27" s="110">
        <f t="shared" si="5"/>
        <v>0</v>
      </c>
      <c r="Q27" s="61" t="s">
        <v>46</v>
      </c>
    </row>
    <row r="28" spans="1:17" x14ac:dyDescent="0.2">
      <c r="A28" s="36" t="s">
        <v>81</v>
      </c>
      <c r="B28" s="72"/>
      <c r="C28" s="40" t="s">
        <v>201</v>
      </c>
      <c r="D28" s="24" t="s">
        <v>327</v>
      </c>
      <c r="E28" s="46">
        <v>43.4</v>
      </c>
      <c r="F28" s="41"/>
      <c r="G28" s="109"/>
      <c r="H28" s="109">
        <f t="shared" si="6"/>
        <v>0</v>
      </c>
      <c r="I28" s="109"/>
      <c r="J28" s="109"/>
      <c r="K28" s="112">
        <f t="shared" si="0"/>
        <v>0</v>
      </c>
      <c r="L28" s="41">
        <f t="shared" si="1"/>
        <v>0</v>
      </c>
      <c r="M28" s="109">
        <f t="shared" si="2"/>
        <v>0</v>
      </c>
      <c r="N28" s="109">
        <f t="shared" si="3"/>
        <v>0</v>
      </c>
      <c r="O28" s="109">
        <f t="shared" si="4"/>
        <v>0</v>
      </c>
      <c r="P28" s="110">
        <f t="shared" si="5"/>
        <v>0</v>
      </c>
      <c r="Q28" s="61" t="s">
        <v>46</v>
      </c>
    </row>
    <row r="29" spans="1:17" x14ac:dyDescent="0.2">
      <c r="A29" s="36" t="s">
        <v>82</v>
      </c>
      <c r="B29" s="72"/>
      <c r="C29" s="40" t="s">
        <v>202</v>
      </c>
      <c r="D29" s="24" t="s">
        <v>327</v>
      </c>
      <c r="E29" s="46">
        <v>55.1</v>
      </c>
      <c r="F29" s="41"/>
      <c r="G29" s="109"/>
      <c r="H29" s="109">
        <f t="shared" si="6"/>
        <v>0</v>
      </c>
      <c r="I29" s="109"/>
      <c r="J29" s="109"/>
      <c r="K29" s="112">
        <f t="shared" si="0"/>
        <v>0</v>
      </c>
      <c r="L29" s="41">
        <f t="shared" si="1"/>
        <v>0</v>
      </c>
      <c r="M29" s="109">
        <f t="shared" si="2"/>
        <v>0</v>
      </c>
      <c r="N29" s="109">
        <f t="shared" si="3"/>
        <v>0</v>
      </c>
      <c r="O29" s="109">
        <f t="shared" si="4"/>
        <v>0</v>
      </c>
      <c r="P29" s="110">
        <f t="shared" si="5"/>
        <v>0</v>
      </c>
      <c r="Q29" s="61" t="s">
        <v>47</v>
      </c>
    </row>
    <row r="30" spans="1:17" x14ac:dyDescent="0.2">
      <c r="A30" s="36" t="s">
        <v>83</v>
      </c>
      <c r="B30" s="72"/>
      <c r="C30" s="40" t="s">
        <v>203</v>
      </c>
      <c r="D30" s="24" t="s">
        <v>328</v>
      </c>
      <c r="E30" s="46">
        <v>1</v>
      </c>
      <c r="F30" s="41"/>
      <c r="G30" s="109"/>
      <c r="H30" s="109">
        <f t="shared" si="6"/>
        <v>0</v>
      </c>
      <c r="I30" s="109"/>
      <c r="J30" s="109"/>
      <c r="K30" s="112">
        <f t="shared" si="0"/>
        <v>0</v>
      </c>
      <c r="L30" s="41">
        <f t="shared" si="1"/>
        <v>0</v>
      </c>
      <c r="M30" s="109">
        <f t="shared" si="2"/>
        <v>0</v>
      </c>
      <c r="N30" s="109">
        <f t="shared" si="3"/>
        <v>0</v>
      </c>
      <c r="O30" s="109">
        <f t="shared" si="4"/>
        <v>0</v>
      </c>
      <c r="P30" s="110">
        <f t="shared" si="5"/>
        <v>0</v>
      </c>
      <c r="Q30" s="61" t="s">
        <v>47</v>
      </c>
    </row>
    <row r="31" spans="1:17" x14ac:dyDescent="0.2">
      <c r="A31" s="36" t="s">
        <v>84</v>
      </c>
      <c r="B31" s="72"/>
      <c r="C31" s="40" t="s">
        <v>204</v>
      </c>
      <c r="D31" s="24" t="s">
        <v>328</v>
      </c>
      <c r="E31" s="46">
        <v>1</v>
      </c>
      <c r="F31" s="41"/>
      <c r="G31" s="109"/>
      <c r="H31" s="109">
        <f t="shared" si="6"/>
        <v>0</v>
      </c>
      <c r="I31" s="109"/>
      <c r="J31" s="109"/>
      <c r="K31" s="112">
        <f t="shared" si="0"/>
        <v>0</v>
      </c>
      <c r="L31" s="41">
        <f t="shared" si="1"/>
        <v>0</v>
      </c>
      <c r="M31" s="109">
        <f t="shared" si="2"/>
        <v>0</v>
      </c>
      <c r="N31" s="109">
        <f t="shared" si="3"/>
        <v>0</v>
      </c>
      <c r="O31" s="109">
        <f t="shared" si="4"/>
        <v>0</v>
      </c>
      <c r="P31" s="110">
        <f t="shared" si="5"/>
        <v>0</v>
      </c>
      <c r="Q31" s="61" t="s">
        <v>47</v>
      </c>
    </row>
    <row r="32" spans="1:17" ht="22.5" x14ac:dyDescent="0.2">
      <c r="A32" s="36" t="s">
        <v>85</v>
      </c>
      <c r="B32" s="72"/>
      <c r="C32" s="40" t="s">
        <v>205</v>
      </c>
      <c r="D32" s="24" t="s">
        <v>332</v>
      </c>
      <c r="E32" s="46">
        <v>1</v>
      </c>
      <c r="F32" s="41"/>
      <c r="G32" s="109"/>
      <c r="H32" s="109">
        <f t="shared" si="6"/>
        <v>0</v>
      </c>
      <c r="I32" s="109"/>
      <c r="J32" s="109"/>
      <c r="K32" s="112">
        <f t="shared" si="0"/>
        <v>0</v>
      </c>
      <c r="L32" s="41">
        <f t="shared" si="1"/>
        <v>0</v>
      </c>
      <c r="M32" s="109">
        <f t="shared" si="2"/>
        <v>0</v>
      </c>
      <c r="N32" s="109">
        <f t="shared" si="3"/>
        <v>0</v>
      </c>
      <c r="O32" s="109">
        <f t="shared" si="4"/>
        <v>0</v>
      </c>
      <c r="P32" s="110">
        <f t="shared" si="5"/>
        <v>0</v>
      </c>
      <c r="Q32" s="61" t="s">
        <v>46</v>
      </c>
    </row>
    <row r="33" spans="1:17" x14ac:dyDescent="0.2">
      <c r="A33" s="36">
        <v>2</v>
      </c>
      <c r="B33" s="72"/>
      <c r="C33" s="40" t="s">
        <v>206</v>
      </c>
      <c r="D33" s="24"/>
      <c r="E33" s="46"/>
      <c r="F33" s="41"/>
      <c r="G33" s="109"/>
      <c r="H33" s="109">
        <f t="shared" si="6"/>
        <v>0</v>
      </c>
      <c r="I33" s="109"/>
      <c r="J33" s="109"/>
      <c r="K33" s="112">
        <f t="shared" si="0"/>
        <v>0</v>
      </c>
      <c r="L33" s="41">
        <f t="shared" si="1"/>
        <v>0</v>
      </c>
      <c r="M33" s="109">
        <f t="shared" si="2"/>
        <v>0</v>
      </c>
      <c r="N33" s="109">
        <f t="shared" si="3"/>
        <v>0</v>
      </c>
      <c r="O33" s="109">
        <f t="shared" si="4"/>
        <v>0</v>
      </c>
      <c r="P33" s="110">
        <f t="shared" si="5"/>
        <v>0</v>
      </c>
      <c r="Q33" s="61"/>
    </row>
    <row r="34" spans="1:17" x14ac:dyDescent="0.2">
      <c r="A34" s="36" t="s">
        <v>86</v>
      </c>
      <c r="B34" s="72"/>
      <c r="C34" s="40" t="s">
        <v>207</v>
      </c>
      <c r="D34" s="24" t="s">
        <v>333</v>
      </c>
      <c r="E34" s="46">
        <v>41.7</v>
      </c>
      <c r="F34" s="41"/>
      <c r="G34" s="109"/>
      <c r="H34" s="109">
        <f t="shared" si="6"/>
        <v>0</v>
      </c>
      <c r="I34" s="109"/>
      <c r="J34" s="109"/>
      <c r="K34" s="112">
        <f t="shared" si="0"/>
        <v>0</v>
      </c>
      <c r="L34" s="41">
        <f t="shared" si="1"/>
        <v>0</v>
      </c>
      <c r="M34" s="109">
        <f t="shared" si="2"/>
        <v>0</v>
      </c>
      <c r="N34" s="109">
        <f t="shared" si="3"/>
        <v>0</v>
      </c>
      <c r="O34" s="109">
        <f t="shared" si="4"/>
        <v>0</v>
      </c>
      <c r="P34" s="110">
        <f t="shared" si="5"/>
        <v>0</v>
      </c>
      <c r="Q34" s="61" t="s">
        <v>46</v>
      </c>
    </row>
    <row r="35" spans="1:17" x14ac:dyDescent="0.2">
      <c r="A35" s="36" t="s">
        <v>87</v>
      </c>
      <c r="B35" s="72"/>
      <c r="C35" s="40" t="s">
        <v>208</v>
      </c>
      <c r="D35" s="24" t="s">
        <v>333</v>
      </c>
      <c r="E35" s="46">
        <v>41.7</v>
      </c>
      <c r="F35" s="41"/>
      <c r="G35" s="109"/>
      <c r="H35" s="109">
        <f t="shared" si="6"/>
        <v>0</v>
      </c>
      <c r="I35" s="109"/>
      <c r="J35" s="109"/>
      <c r="K35" s="112">
        <f t="shared" si="0"/>
        <v>0</v>
      </c>
      <c r="L35" s="41">
        <f t="shared" si="1"/>
        <v>0</v>
      </c>
      <c r="M35" s="109">
        <f t="shared" si="2"/>
        <v>0</v>
      </c>
      <c r="N35" s="109">
        <f t="shared" si="3"/>
        <v>0</v>
      </c>
      <c r="O35" s="109">
        <f t="shared" si="4"/>
        <v>0</v>
      </c>
      <c r="P35" s="110">
        <f t="shared" si="5"/>
        <v>0</v>
      </c>
      <c r="Q35" s="61" t="s">
        <v>46</v>
      </c>
    </row>
    <row r="36" spans="1:17" x14ac:dyDescent="0.2">
      <c r="A36" s="36" t="s">
        <v>88</v>
      </c>
      <c r="B36" s="72"/>
      <c r="C36" s="40" t="s">
        <v>209</v>
      </c>
      <c r="D36" s="24" t="s">
        <v>333</v>
      </c>
      <c r="E36" s="46">
        <v>41.7</v>
      </c>
      <c r="F36" s="41"/>
      <c r="G36" s="109"/>
      <c r="H36" s="109">
        <f t="shared" si="6"/>
        <v>0</v>
      </c>
      <c r="I36" s="109"/>
      <c r="J36" s="109"/>
      <c r="K36" s="112">
        <f t="shared" si="0"/>
        <v>0</v>
      </c>
      <c r="L36" s="41">
        <f t="shared" si="1"/>
        <v>0</v>
      </c>
      <c r="M36" s="109">
        <f t="shared" si="2"/>
        <v>0</v>
      </c>
      <c r="N36" s="109">
        <f t="shared" si="3"/>
        <v>0</v>
      </c>
      <c r="O36" s="109">
        <f t="shared" si="4"/>
        <v>0</v>
      </c>
      <c r="P36" s="110">
        <f t="shared" si="5"/>
        <v>0</v>
      </c>
      <c r="Q36" s="61" t="s">
        <v>46</v>
      </c>
    </row>
    <row r="37" spans="1:17" ht="45" x14ac:dyDescent="0.2">
      <c r="A37" s="36" t="s">
        <v>89</v>
      </c>
      <c r="B37" s="72"/>
      <c r="C37" s="40" t="s">
        <v>210</v>
      </c>
      <c r="D37" s="24" t="s">
        <v>327</v>
      </c>
      <c r="E37" s="46">
        <v>12.4</v>
      </c>
      <c r="F37" s="41"/>
      <c r="G37" s="109"/>
      <c r="H37" s="109">
        <f t="shared" si="6"/>
        <v>0</v>
      </c>
      <c r="I37" s="109"/>
      <c r="J37" s="109"/>
      <c r="K37" s="112">
        <f t="shared" si="0"/>
        <v>0</v>
      </c>
      <c r="L37" s="41">
        <f t="shared" si="1"/>
        <v>0</v>
      </c>
      <c r="M37" s="109">
        <f t="shared" si="2"/>
        <v>0</v>
      </c>
      <c r="N37" s="109">
        <f t="shared" si="3"/>
        <v>0</v>
      </c>
      <c r="O37" s="109">
        <f t="shared" si="4"/>
        <v>0</v>
      </c>
      <c r="P37" s="110">
        <f t="shared" si="5"/>
        <v>0</v>
      </c>
      <c r="Q37" s="61" t="s">
        <v>46</v>
      </c>
    </row>
    <row r="38" spans="1:17" ht="22.5" x14ac:dyDescent="0.2">
      <c r="A38" s="36" t="s">
        <v>90</v>
      </c>
      <c r="B38" s="72"/>
      <c r="C38" s="40" t="s">
        <v>211</v>
      </c>
      <c r="D38" s="24" t="s">
        <v>327</v>
      </c>
      <c r="E38" s="46">
        <v>258.10000000000002</v>
      </c>
      <c r="F38" s="41"/>
      <c r="G38" s="109"/>
      <c r="H38" s="109">
        <f t="shared" si="6"/>
        <v>0</v>
      </c>
      <c r="I38" s="109"/>
      <c r="J38" s="109"/>
      <c r="K38" s="112">
        <f t="shared" si="0"/>
        <v>0</v>
      </c>
      <c r="L38" s="41">
        <f t="shared" si="1"/>
        <v>0</v>
      </c>
      <c r="M38" s="109">
        <f t="shared" si="2"/>
        <v>0</v>
      </c>
      <c r="N38" s="109">
        <f t="shared" si="3"/>
        <v>0</v>
      </c>
      <c r="O38" s="109">
        <f t="shared" si="4"/>
        <v>0</v>
      </c>
      <c r="P38" s="110">
        <f t="shared" si="5"/>
        <v>0</v>
      </c>
      <c r="Q38" s="61" t="s">
        <v>46</v>
      </c>
    </row>
    <row r="39" spans="1:17" x14ac:dyDescent="0.2">
      <c r="A39" s="36" t="s">
        <v>91</v>
      </c>
      <c r="B39" s="72"/>
      <c r="C39" s="40" t="s">
        <v>212</v>
      </c>
      <c r="D39" s="24" t="s">
        <v>327</v>
      </c>
      <c r="E39" s="46">
        <v>258.10000000000002</v>
      </c>
      <c r="F39" s="41"/>
      <c r="G39" s="109"/>
      <c r="H39" s="109">
        <f t="shared" si="6"/>
        <v>0</v>
      </c>
      <c r="I39" s="109"/>
      <c r="J39" s="109"/>
      <c r="K39" s="112">
        <f t="shared" si="0"/>
        <v>0</v>
      </c>
      <c r="L39" s="41">
        <f t="shared" si="1"/>
        <v>0</v>
      </c>
      <c r="M39" s="109">
        <f t="shared" si="2"/>
        <v>0</v>
      </c>
      <c r="N39" s="109">
        <f t="shared" si="3"/>
        <v>0</v>
      </c>
      <c r="O39" s="109">
        <f t="shared" si="4"/>
        <v>0</v>
      </c>
      <c r="P39" s="110">
        <f t="shared" si="5"/>
        <v>0</v>
      </c>
      <c r="Q39" s="61" t="s">
        <v>46</v>
      </c>
    </row>
    <row r="40" spans="1:17" ht="33.75" x14ac:dyDescent="0.2">
      <c r="A40" s="36" t="s">
        <v>92</v>
      </c>
      <c r="B40" s="72"/>
      <c r="C40" s="40" t="s">
        <v>213</v>
      </c>
      <c r="D40" s="24" t="s">
        <v>327</v>
      </c>
      <c r="E40" s="46">
        <v>258.10000000000002</v>
      </c>
      <c r="F40" s="41"/>
      <c r="G40" s="109"/>
      <c r="H40" s="109">
        <f t="shared" si="6"/>
        <v>0</v>
      </c>
      <c r="I40" s="109"/>
      <c r="J40" s="109"/>
      <c r="K40" s="112">
        <f t="shared" si="0"/>
        <v>0</v>
      </c>
      <c r="L40" s="41">
        <f t="shared" si="1"/>
        <v>0</v>
      </c>
      <c r="M40" s="109">
        <f t="shared" si="2"/>
        <v>0</v>
      </c>
      <c r="N40" s="109">
        <f t="shared" si="3"/>
        <v>0</v>
      </c>
      <c r="O40" s="109">
        <f t="shared" si="4"/>
        <v>0</v>
      </c>
      <c r="P40" s="110">
        <f t="shared" si="5"/>
        <v>0</v>
      </c>
      <c r="Q40" s="61" t="s">
        <v>46</v>
      </c>
    </row>
    <row r="41" spans="1:17" ht="22.5" x14ac:dyDescent="0.2">
      <c r="A41" s="36" t="s">
        <v>93</v>
      </c>
      <c r="B41" s="72"/>
      <c r="C41" s="40" t="s">
        <v>214</v>
      </c>
      <c r="D41" s="24" t="s">
        <v>327</v>
      </c>
      <c r="E41" s="46">
        <v>139.1</v>
      </c>
      <c r="F41" s="41"/>
      <c r="G41" s="109"/>
      <c r="H41" s="109">
        <f t="shared" si="6"/>
        <v>0</v>
      </c>
      <c r="I41" s="109"/>
      <c r="J41" s="109"/>
      <c r="K41" s="112">
        <f t="shared" si="0"/>
        <v>0</v>
      </c>
      <c r="L41" s="41">
        <f t="shared" si="1"/>
        <v>0</v>
      </c>
      <c r="M41" s="109">
        <f t="shared" si="2"/>
        <v>0</v>
      </c>
      <c r="N41" s="109">
        <f t="shared" si="3"/>
        <v>0</v>
      </c>
      <c r="O41" s="109">
        <f t="shared" si="4"/>
        <v>0</v>
      </c>
      <c r="P41" s="110">
        <f t="shared" si="5"/>
        <v>0</v>
      </c>
      <c r="Q41" s="61" t="s">
        <v>46</v>
      </c>
    </row>
    <row r="42" spans="1:17" ht="33.75" x14ac:dyDescent="0.2">
      <c r="A42" s="36" t="s">
        <v>94</v>
      </c>
      <c r="B42" s="72"/>
      <c r="C42" s="40" t="s">
        <v>215</v>
      </c>
      <c r="D42" s="24" t="s">
        <v>327</v>
      </c>
      <c r="E42" s="46">
        <v>139.1</v>
      </c>
      <c r="F42" s="41"/>
      <c r="G42" s="109"/>
      <c r="H42" s="109">
        <f t="shared" si="6"/>
        <v>0</v>
      </c>
      <c r="I42" s="109"/>
      <c r="J42" s="109"/>
      <c r="K42" s="112">
        <f t="shared" si="0"/>
        <v>0</v>
      </c>
      <c r="L42" s="41">
        <f t="shared" si="1"/>
        <v>0</v>
      </c>
      <c r="M42" s="109">
        <f t="shared" si="2"/>
        <v>0</v>
      </c>
      <c r="N42" s="109">
        <f t="shared" si="3"/>
        <v>0</v>
      </c>
      <c r="O42" s="109">
        <f t="shared" si="4"/>
        <v>0</v>
      </c>
      <c r="P42" s="110">
        <f t="shared" si="5"/>
        <v>0</v>
      </c>
      <c r="Q42" s="61" t="s">
        <v>46</v>
      </c>
    </row>
    <row r="43" spans="1:17" x14ac:dyDescent="0.2">
      <c r="A43" s="36" t="s">
        <v>95</v>
      </c>
      <c r="B43" s="72"/>
      <c r="C43" s="40" t="s">
        <v>216</v>
      </c>
      <c r="D43" s="24" t="s">
        <v>327</v>
      </c>
      <c r="E43" s="46">
        <v>139.1</v>
      </c>
      <c r="F43" s="41"/>
      <c r="G43" s="109"/>
      <c r="H43" s="109">
        <f t="shared" si="6"/>
        <v>0</v>
      </c>
      <c r="I43" s="109"/>
      <c r="J43" s="109"/>
      <c r="K43" s="112">
        <f t="shared" si="0"/>
        <v>0</v>
      </c>
      <c r="L43" s="41">
        <f t="shared" si="1"/>
        <v>0</v>
      </c>
      <c r="M43" s="109">
        <f t="shared" si="2"/>
        <v>0</v>
      </c>
      <c r="N43" s="109">
        <f t="shared" si="3"/>
        <v>0</v>
      </c>
      <c r="O43" s="109">
        <f t="shared" si="4"/>
        <v>0</v>
      </c>
      <c r="P43" s="110">
        <f t="shared" si="5"/>
        <v>0</v>
      </c>
      <c r="Q43" s="61" t="s">
        <v>46</v>
      </c>
    </row>
    <row r="44" spans="1:17" ht="22.5" x14ac:dyDescent="0.2">
      <c r="A44" s="36" t="s">
        <v>96</v>
      </c>
      <c r="B44" s="72"/>
      <c r="C44" s="40" t="s">
        <v>217</v>
      </c>
      <c r="D44" s="24" t="s">
        <v>329</v>
      </c>
      <c r="E44" s="46">
        <v>124</v>
      </c>
      <c r="F44" s="41"/>
      <c r="G44" s="109"/>
      <c r="H44" s="109">
        <f t="shared" si="6"/>
        <v>0</v>
      </c>
      <c r="I44" s="109"/>
      <c r="J44" s="109"/>
      <c r="K44" s="112">
        <f t="shared" si="0"/>
        <v>0</v>
      </c>
      <c r="L44" s="41">
        <f t="shared" si="1"/>
        <v>0</v>
      </c>
      <c r="M44" s="109">
        <f t="shared" si="2"/>
        <v>0</v>
      </c>
      <c r="N44" s="109">
        <f t="shared" si="3"/>
        <v>0</v>
      </c>
      <c r="O44" s="109">
        <f t="shared" si="4"/>
        <v>0</v>
      </c>
      <c r="P44" s="110">
        <f t="shared" si="5"/>
        <v>0</v>
      </c>
      <c r="Q44" s="61" t="s">
        <v>46</v>
      </c>
    </row>
    <row r="45" spans="1:17" ht="22.5" x14ac:dyDescent="0.2">
      <c r="A45" s="36" t="s">
        <v>97</v>
      </c>
      <c r="B45" s="72"/>
      <c r="C45" s="40" t="s">
        <v>218</v>
      </c>
      <c r="D45" s="24" t="s">
        <v>327</v>
      </c>
      <c r="E45" s="46">
        <v>326.8</v>
      </c>
      <c r="F45" s="41"/>
      <c r="G45" s="109"/>
      <c r="H45" s="109">
        <f t="shared" si="6"/>
        <v>0</v>
      </c>
      <c r="I45" s="109"/>
      <c r="J45" s="109"/>
      <c r="K45" s="112">
        <f t="shared" si="0"/>
        <v>0</v>
      </c>
      <c r="L45" s="41">
        <f t="shared" si="1"/>
        <v>0</v>
      </c>
      <c r="M45" s="109">
        <f t="shared" si="2"/>
        <v>0</v>
      </c>
      <c r="N45" s="109">
        <f t="shared" si="3"/>
        <v>0</v>
      </c>
      <c r="O45" s="109">
        <f t="shared" si="4"/>
        <v>0</v>
      </c>
      <c r="P45" s="110">
        <f t="shared" si="5"/>
        <v>0</v>
      </c>
      <c r="Q45" s="61" t="s">
        <v>47</v>
      </c>
    </row>
    <row r="46" spans="1:17" x14ac:dyDescent="0.2">
      <c r="A46" s="36">
        <v>3</v>
      </c>
      <c r="B46" s="72"/>
      <c r="C46" s="40" t="s">
        <v>219</v>
      </c>
      <c r="D46" s="24"/>
      <c r="E46" s="46"/>
      <c r="F46" s="41"/>
      <c r="G46" s="109"/>
      <c r="H46" s="109">
        <f t="shared" si="6"/>
        <v>0</v>
      </c>
      <c r="I46" s="109"/>
      <c r="J46" s="109"/>
      <c r="K46" s="112">
        <f t="shared" si="0"/>
        <v>0</v>
      </c>
      <c r="L46" s="41">
        <f t="shared" si="1"/>
        <v>0</v>
      </c>
      <c r="M46" s="109">
        <f t="shared" si="2"/>
        <v>0</v>
      </c>
      <c r="N46" s="109">
        <f t="shared" si="3"/>
        <v>0</v>
      </c>
      <c r="O46" s="109">
        <f t="shared" si="4"/>
        <v>0</v>
      </c>
      <c r="P46" s="110">
        <f t="shared" si="5"/>
        <v>0</v>
      </c>
      <c r="Q46" s="61"/>
    </row>
    <row r="47" spans="1:17" ht="33.75" x14ac:dyDescent="0.2">
      <c r="A47" s="36" t="s">
        <v>98</v>
      </c>
      <c r="B47" s="72"/>
      <c r="C47" s="40" t="s">
        <v>220</v>
      </c>
      <c r="D47" s="24" t="s">
        <v>331</v>
      </c>
      <c r="E47" s="46">
        <v>1</v>
      </c>
      <c r="F47" s="41"/>
      <c r="G47" s="109"/>
      <c r="H47" s="109">
        <f t="shared" si="6"/>
        <v>0</v>
      </c>
      <c r="I47" s="109"/>
      <c r="J47" s="109"/>
      <c r="K47" s="112">
        <f t="shared" si="0"/>
        <v>0</v>
      </c>
      <c r="L47" s="41">
        <f t="shared" si="1"/>
        <v>0</v>
      </c>
      <c r="M47" s="109">
        <f t="shared" si="2"/>
        <v>0</v>
      </c>
      <c r="N47" s="109">
        <f t="shared" si="3"/>
        <v>0</v>
      </c>
      <c r="O47" s="109">
        <f t="shared" si="4"/>
        <v>0</v>
      </c>
      <c r="P47" s="110">
        <f t="shared" si="5"/>
        <v>0</v>
      </c>
      <c r="Q47" s="61" t="s">
        <v>46</v>
      </c>
    </row>
    <row r="48" spans="1:17" ht="45" x14ac:dyDescent="0.2">
      <c r="A48" s="36" t="s">
        <v>99</v>
      </c>
      <c r="B48" s="72"/>
      <c r="C48" s="40" t="s">
        <v>221</v>
      </c>
      <c r="D48" s="24" t="s">
        <v>331</v>
      </c>
      <c r="E48" s="46">
        <v>1</v>
      </c>
      <c r="F48" s="41"/>
      <c r="G48" s="109"/>
      <c r="H48" s="109">
        <f t="shared" si="6"/>
        <v>0</v>
      </c>
      <c r="I48" s="109"/>
      <c r="J48" s="109"/>
      <c r="K48" s="112">
        <f t="shared" si="0"/>
        <v>0</v>
      </c>
      <c r="L48" s="41">
        <f t="shared" si="1"/>
        <v>0</v>
      </c>
      <c r="M48" s="109">
        <f t="shared" si="2"/>
        <v>0</v>
      </c>
      <c r="N48" s="109">
        <f t="shared" si="3"/>
        <v>0</v>
      </c>
      <c r="O48" s="109">
        <f t="shared" si="4"/>
        <v>0</v>
      </c>
      <c r="P48" s="110">
        <f t="shared" si="5"/>
        <v>0</v>
      </c>
      <c r="Q48" s="61" t="s">
        <v>47</v>
      </c>
    </row>
    <row r="49" spans="1:17" ht="22.5" x14ac:dyDescent="0.2">
      <c r="A49" s="36" t="s">
        <v>100</v>
      </c>
      <c r="B49" s="72"/>
      <c r="C49" s="40" t="s">
        <v>222</v>
      </c>
      <c r="D49" s="24" t="s">
        <v>327</v>
      </c>
      <c r="E49" s="46">
        <v>4.5999999999999996</v>
      </c>
      <c r="F49" s="41"/>
      <c r="G49" s="109"/>
      <c r="H49" s="109">
        <f t="shared" si="6"/>
        <v>0</v>
      </c>
      <c r="I49" s="109"/>
      <c r="J49" s="109"/>
      <c r="K49" s="112">
        <f t="shared" si="0"/>
        <v>0</v>
      </c>
      <c r="L49" s="41">
        <f t="shared" si="1"/>
        <v>0</v>
      </c>
      <c r="M49" s="109">
        <f t="shared" si="2"/>
        <v>0</v>
      </c>
      <c r="N49" s="109">
        <f t="shared" si="3"/>
        <v>0</v>
      </c>
      <c r="O49" s="109">
        <f t="shared" si="4"/>
        <v>0</v>
      </c>
      <c r="P49" s="110">
        <f t="shared" si="5"/>
        <v>0</v>
      </c>
      <c r="Q49" s="61" t="s">
        <v>46</v>
      </c>
    </row>
    <row r="50" spans="1:17" ht="33.75" x14ac:dyDescent="0.2">
      <c r="A50" s="36" t="s">
        <v>101</v>
      </c>
      <c r="B50" s="72"/>
      <c r="C50" s="40" t="s">
        <v>223</v>
      </c>
      <c r="D50" s="24" t="s">
        <v>327</v>
      </c>
      <c r="E50" s="46">
        <v>4.5999999999999996</v>
      </c>
      <c r="F50" s="41"/>
      <c r="G50" s="109"/>
      <c r="H50" s="109">
        <f t="shared" si="6"/>
        <v>0</v>
      </c>
      <c r="I50" s="109"/>
      <c r="J50" s="109"/>
      <c r="K50" s="112">
        <f t="shared" si="0"/>
        <v>0</v>
      </c>
      <c r="L50" s="41">
        <f t="shared" si="1"/>
        <v>0</v>
      </c>
      <c r="M50" s="109">
        <f t="shared" si="2"/>
        <v>0</v>
      </c>
      <c r="N50" s="109">
        <f t="shared" si="3"/>
        <v>0</v>
      </c>
      <c r="O50" s="109">
        <f t="shared" si="4"/>
        <v>0</v>
      </c>
      <c r="P50" s="110">
        <f t="shared" si="5"/>
        <v>0</v>
      </c>
      <c r="Q50" s="61" t="s">
        <v>46</v>
      </c>
    </row>
    <row r="51" spans="1:17" ht="78.75" x14ac:dyDescent="0.2">
      <c r="A51" s="36" t="s">
        <v>102</v>
      </c>
      <c r="B51" s="72"/>
      <c r="C51" s="40" t="s">
        <v>224</v>
      </c>
      <c r="D51" s="24" t="s">
        <v>327</v>
      </c>
      <c r="E51" s="46">
        <v>480</v>
      </c>
      <c r="F51" s="41"/>
      <c r="G51" s="109"/>
      <c r="H51" s="109">
        <f t="shared" si="6"/>
        <v>0</v>
      </c>
      <c r="I51" s="109"/>
      <c r="J51" s="109"/>
      <c r="K51" s="112">
        <f t="shared" si="0"/>
        <v>0</v>
      </c>
      <c r="L51" s="41">
        <f t="shared" si="1"/>
        <v>0</v>
      </c>
      <c r="M51" s="109">
        <f t="shared" si="2"/>
        <v>0</v>
      </c>
      <c r="N51" s="109">
        <f t="shared" si="3"/>
        <v>0</v>
      </c>
      <c r="O51" s="109">
        <f t="shared" si="4"/>
        <v>0</v>
      </c>
      <c r="P51" s="110">
        <f t="shared" si="5"/>
        <v>0</v>
      </c>
      <c r="Q51" s="61" t="s">
        <v>46</v>
      </c>
    </row>
    <row r="52" spans="1:17" x14ac:dyDescent="0.2">
      <c r="A52" s="36">
        <v>4</v>
      </c>
      <c r="B52" s="72"/>
      <c r="C52" s="40" t="s">
        <v>225</v>
      </c>
      <c r="D52" s="24"/>
      <c r="E52" s="46"/>
      <c r="F52" s="41"/>
      <c r="G52" s="109"/>
      <c r="H52" s="109">
        <f t="shared" si="6"/>
        <v>0</v>
      </c>
      <c r="I52" s="109"/>
      <c r="J52" s="109"/>
      <c r="K52" s="112">
        <f t="shared" si="0"/>
        <v>0</v>
      </c>
      <c r="L52" s="41">
        <f t="shared" si="1"/>
        <v>0</v>
      </c>
      <c r="M52" s="109">
        <f t="shared" si="2"/>
        <v>0</v>
      </c>
      <c r="N52" s="109">
        <f t="shared" si="3"/>
        <v>0</v>
      </c>
      <c r="O52" s="109">
        <f t="shared" si="4"/>
        <v>0</v>
      </c>
      <c r="P52" s="110">
        <f t="shared" si="5"/>
        <v>0</v>
      </c>
      <c r="Q52" s="61"/>
    </row>
    <row r="53" spans="1:17" x14ac:dyDescent="0.2">
      <c r="A53" s="36" t="s">
        <v>103</v>
      </c>
      <c r="B53" s="72"/>
      <c r="C53" s="40" t="s">
        <v>226</v>
      </c>
      <c r="D53" s="24" t="s">
        <v>327</v>
      </c>
      <c r="E53" s="46">
        <v>1221</v>
      </c>
      <c r="F53" s="41"/>
      <c r="G53" s="109"/>
      <c r="H53" s="109">
        <f t="shared" si="6"/>
        <v>0</v>
      </c>
      <c r="I53" s="109"/>
      <c r="J53" s="109"/>
      <c r="K53" s="112">
        <f t="shared" si="0"/>
        <v>0</v>
      </c>
      <c r="L53" s="41">
        <f t="shared" si="1"/>
        <v>0</v>
      </c>
      <c r="M53" s="109">
        <f t="shared" si="2"/>
        <v>0</v>
      </c>
      <c r="N53" s="109">
        <f t="shared" si="3"/>
        <v>0</v>
      </c>
      <c r="O53" s="109">
        <f t="shared" si="4"/>
        <v>0</v>
      </c>
      <c r="P53" s="110">
        <f t="shared" si="5"/>
        <v>0</v>
      </c>
      <c r="Q53" s="61" t="s">
        <v>46</v>
      </c>
    </row>
    <row r="54" spans="1:17" ht="33.75" x14ac:dyDescent="0.2">
      <c r="A54" s="36" t="s">
        <v>104</v>
      </c>
      <c r="B54" s="72"/>
      <c r="C54" s="40" t="s">
        <v>227</v>
      </c>
      <c r="D54" s="24" t="s">
        <v>327</v>
      </c>
      <c r="E54" s="46">
        <v>1156.2</v>
      </c>
      <c r="F54" s="41"/>
      <c r="G54" s="109"/>
      <c r="H54" s="109">
        <f t="shared" si="6"/>
        <v>0</v>
      </c>
      <c r="I54" s="109"/>
      <c r="J54" s="109"/>
      <c r="K54" s="112">
        <f t="shared" si="0"/>
        <v>0</v>
      </c>
      <c r="L54" s="41">
        <f t="shared" si="1"/>
        <v>0</v>
      </c>
      <c r="M54" s="109">
        <f t="shared" si="2"/>
        <v>0</v>
      </c>
      <c r="N54" s="109">
        <f t="shared" si="3"/>
        <v>0</v>
      </c>
      <c r="O54" s="109">
        <f t="shared" si="4"/>
        <v>0</v>
      </c>
      <c r="P54" s="110">
        <f t="shared" si="5"/>
        <v>0</v>
      </c>
      <c r="Q54" s="61" t="s">
        <v>46</v>
      </c>
    </row>
    <row r="55" spans="1:17" ht="33.75" x14ac:dyDescent="0.2">
      <c r="A55" s="36" t="s">
        <v>105</v>
      </c>
      <c r="B55" s="72"/>
      <c r="C55" s="40" t="s">
        <v>228</v>
      </c>
      <c r="D55" s="24" t="s">
        <v>327</v>
      </c>
      <c r="E55" s="46">
        <v>64.8</v>
      </c>
      <c r="F55" s="41"/>
      <c r="G55" s="109"/>
      <c r="H55" s="109">
        <f t="shared" si="6"/>
        <v>0</v>
      </c>
      <c r="I55" s="109"/>
      <c r="J55" s="109"/>
      <c r="K55" s="112">
        <f t="shared" si="0"/>
        <v>0</v>
      </c>
      <c r="L55" s="41">
        <f t="shared" si="1"/>
        <v>0</v>
      </c>
      <c r="M55" s="109">
        <f t="shared" si="2"/>
        <v>0</v>
      </c>
      <c r="N55" s="109">
        <f t="shared" si="3"/>
        <v>0</v>
      </c>
      <c r="O55" s="109">
        <f t="shared" si="4"/>
        <v>0</v>
      </c>
      <c r="P55" s="110">
        <f t="shared" si="5"/>
        <v>0</v>
      </c>
      <c r="Q55" s="61" t="s">
        <v>46</v>
      </c>
    </row>
    <row r="56" spans="1:17" x14ac:dyDescent="0.2">
      <c r="A56" s="36" t="s">
        <v>106</v>
      </c>
      <c r="B56" s="72"/>
      <c r="C56" s="40" t="s">
        <v>229</v>
      </c>
      <c r="D56" s="24" t="s">
        <v>327</v>
      </c>
      <c r="E56" s="46">
        <v>1348.7</v>
      </c>
      <c r="F56" s="41"/>
      <c r="G56" s="109"/>
      <c r="H56" s="109">
        <f t="shared" si="6"/>
        <v>0</v>
      </c>
      <c r="I56" s="109"/>
      <c r="J56" s="109"/>
      <c r="K56" s="112">
        <f t="shared" si="0"/>
        <v>0</v>
      </c>
      <c r="L56" s="41">
        <f t="shared" si="1"/>
        <v>0</v>
      </c>
      <c r="M56" s="109">
        <f t="shared" si="2"/>
        <v>0</v>
      </c>
      <c r="N56" s="109">
        <f t="shared" si="3"/>
        <v>0</v>
      </c>
      <c r="O56" s="109">
        <f t="shared" si="4"/>
        <v>0</v>
      </c>
      <c r="P56" s="110">
        <f t="shared" si="5"/>
        <v>0</v>
      </c>
      <c r="Q56" s="61" t="s">
        <v>46</v>
      </c>
    </row>
    <row r="57" spans="1:17" ht="33.75" x14ac:dyDescent="0.2">
      <c r="A57" s="36" t="s">
        <v>107</v>
      </c>
      <c r="B57" s="72"/>
      <c r="C57" s="40" t="s">
        <v>230</v>
      </c>
      <c r="D57" s="24" t="s">
        <v>327</v>
      </c>
      <c r="E57" s="46">
        <v>1046.3</v>
      </c>
      <c r="F57" s="41"/>
      <c r="G57" s="109"/>
      <c r="H57" s="109">
        <f t="shared" si="6"/>
        <v>0</v>
      </c>
      <c r="I57" s="109"/>
      <c r="J57" s="109"/>
      <c r="K57" s="112">
        <f t="shared" si="0"/>
        <v>0</v>
      </c>
      <c r="L57" s="41">
        <f t="shared" si="1"/>
        <v>0</v>
      </c>
      <c r="M57" s="109">
        <f t="shared" si="2"/>
        <v>0</v>
      </c>
      <c r="N57" s="109">
        <f t="shared" si="3"/>
        <v>0</v>
      </c>
      <c r="O57" s="109">
        <f t="shared" si="4"/>
        <v>0</v>
      </c>
      <c r="P57" s="110">
        <f t="shared" si="5"/>
        <v>0</v>
      </c>
      <c r="Q57" s="61" t="s">
        <v>46</v>
      </c>
    </row>
    <row r="58" spans="1:17" ht="33.75" x14ac:dyDescent="0.2">
      <c r="A58" s="36"/>
      <c r="B58" s="72"/>
      <c r="C58" s="40" t="s">
        <v>231</v>
      </c>
      <c r="D58" s="24" t="s">
        <v>327</v>
      </c>
      <c r="E58" s="46">
        <v>174.7</v>
      </c>
      <c r="F58" s="41"/>
      <c r="G58" s="109"/>
      <c r="H58" s="109">
        <f t="shared" si="6"/>
        <v>0</v>
      </c>
      <c r="I58" s="109"/>
      <c r="J58" s="109"/>
      <c r="K58" s="112">
        <f t="shared" si="0"/>
        <v>0</v>
      </c>
      <c r="L58" s="41">
        <f t="shared" si="1"/>
        <v>0</v>
      </c>
      <c r="M58" s="109">
        <f t="shared" si="2"/>
        <v>0</v>
      </c>
      <c r="N58" s="109">
        <f t="shared" si="3"/>
        <v>0</v>
      </c>
      <c r="O58" s="109">
        <f t="shared" si="4"/>
        <v>0</v>
      </c>
      <c r="P58" s="110">
        <f t="shared" si="5"/>
        <v>0</v>
      </c>
      <c r="Q58" s="61" t="s">
        <v>46</v>
      </c>
    </row>
    <row r="59" spans="1:17" x14ac:dyDescent="0.2">
      <c r="A59" s="36"/>
      <c r="B59" s="72"/>
      <c r="C59" s="40" t="s">
        <v>232</v>
      </c>
      <c r="D59" s="24"/>
      <c r="E59" s="46"/>
      <c r="F59" s="41"/>
      <c r="G59" s="109"/>
      <c r="H59" s="109">
        <f t="shared" si="6"/>
        <v>0</v>
      </c>
      <c r="I59" s="109"/>
      <c r="J59" s="109"/>
      <c r="K59" s="112">
        <f t="shared" si="0"/>
        <v>0</v>
      </c>
      <c r="L59" s="41">
        <f t="shared" si="1"/>
        <v>0</v>
      </c>
      <c r="M59" s="109">
        <f t="shared" si="2"/>
        <v>0</v>
      </c>
      <c r="N59" s="109">
        <f t="shared" si="3"/>
        <v>0</v>
      </c>
      <c r="O59" s="109">
        <f t="shared" si="4"/>
        <v>0</v>
      </c>
      <c r="P59" s="110">
        <f t="shared" si="5"/>
        <v>0</v>
      </c>
      <c r="Q59" s="61"/>
    </row>
    <row r="60" spans="1:17" ht="22.5" x14ac:dyDescent="0.2">
      <c r="A60" s="36" t="s">
        <v>108</v>
      </c>
      <c r="B60" s="72"/>
      <c r="C60" s="40" t="s">
        <v>233</v>
      </c>
      <c r="D60" s="24" t="s">
        <v>327</v>
      </c>
      <c r="E60" s="46">
        <v>232.8</v>
      </c>
      <c r="F60" s="41"/>
      <c r="G60" s="109"/>
      <c r="H60" s="109">
        <f t="shared" si="6"/>
        <v>0</v>
      </c>
      <c r="I60" s="109"/>
      <c r="J60" s="109"/>
      <c r="K60" s="112">
        <f t="shared" si="0"/>
        <v>0</v>
      </c>
      <c r="L60" s="41">
        <f t="shared" si="1"/>
        <v>0</v>
      </c>
      <c r="M60" s="109">
        <f t="shared" si="2"/>
        <v>0</v>
      </c>
      <c r="N60" s="109">
        <f t="shared" si="3"/>
        <v>0</v>
      </c>
      <c r="O60" s="109">
        <f t="shared" si="4"/>
        <v>0</v>
      </c>
      <c r="P60" s="110">
        <f t="shared" si="5"/>
        <v>0</v>
      </c>
      <c r="Q60" s="61" t="s">
        <v>46</v>
      </c>
    </row>
    <row r="61" spans="1:17" ht="45" x14ac:dyDescent="0.2">
      <c r="A61" s="36" t="s">
        <v>109</v>
      </c>
      <c r="B61" s="72"/>
      <c r="C61" s="40" t="s">
        <v>234</v>
      </c>
      <c r="D61" s="24" t="s">
        <v>327</v>
      </c>
      <c r="E61" s="46">
        <v>232.8</v>
      </c>
      <c r="F61" s="41"/>
      <c r="G61" s="109"/>
      <c r="H61" s="109">
        <f t="shared" si="6"/>
        <v>0</v>
      </c>
      <c r="I61" s="109"/>
      <c r="J61" s="109"/>
      <c r="K61" s="112">
        <f t="shared" si="0"/>
        <v>0</v>
      </c>
      <c r="L61" s="41">
        <f t="shared" si="1"/>
        <v>0</v>
      </c>
      <c r="M61" s="109">
        <f t="shared" si="2"/>
        <v>0</v>
      </c>
      <c r="N61" s="109">
        <f t="shared" si="3"/>
        <v>0</v>
      </c>
      <c r="O61" s="109">
        <f t="shared" si="4"/>
        <v>0</v>
      </c>
      <c r="P61" s="110">
        <f t="shared" si="5"/>
        <v>0</v>
      </c>
      <c r="Q61" s="61" t="s">
        <v>46</v>
      </c>
    </row>
    <row r="62" spans="1:17" x14ac:dyDescent="0.2">
      <c r="A62" s="36" t="s">
        <v>110</v>
      </c>
      <c r="B62" s="72"/>
      <c r="C62" s="40" t="s">
        <v>235</v>
      </c>
      <c r="D62" s="24" t="s">
        <v>329</v>
      </c>
      <c r="E62" s="46">
        <v>224.4</v>
      </c>
      <c r="F62" s="41"/>
      <c r="G62" s="109"/>
      <c r="H62" s="109">
        <f t="shared" si="6"/>
        <v>0</v>
      </c>
      <c r="I62" s="109"/>
      <c r="J62" s="109"/>
      <c r="K62" s="112">
        <f t="shared" si="0"/>
        <v>0</v>
      </c>
      <c r="L62" s="41">
        <f t="shared" si="1"/>
        <v>0</v>
      </c>
      <c r="M62" s="109">
        <f t="shared" si="2"/>
        <v>0</v>
      </c>
      <c r="N62" s="109">
        <f t="shared" si="3"/>
        <v>0</v>
      </c>
      <c r="O62" s="109">
        <f t="shared" si="4"/>
        <v>0</v>
      </c>
      <c r="P62" s="110">
        <f t="shared" si="5"/>
        <v>0</v>
      </c>
      <c r="Q62" s="61" t="s">
        <v>46</v>
      </c>
    </row>
    <row r="63" spans="1:17" x14ac:dyDescent="0.2">
      <c r="A63" s="36" t="s">
        <v>111</v>
      </c>
      <c r="B63" s="72"/>
      <c r="C63" s="40" t="s">
        <v>229</v>
      </c>
      <c r="D63" s="24" t="s">
        <v>327</v>
      </c>
      <c r="E63" s="46">
        <v>232.8</v>
      </c>
      <c r="F63" s="41"/>
      <c r="G63" s="109"/>
      <c r="H63" s="109">
        <f t="shared" si="6"/>
        <v>0</v>
      </c>
      <c r="I63" s="109"/>
      <c r="J63" s="109"/>
      <c r="K63" s="112">
        <f t="shared" si="0"/>
        <v>0</v>
      </c>
      <c r="L63" s="41">
        <f t="shared" si="1"/>
        <v>0</v>
      </c>
      <c r="M63" s="109">
        <f t="shared" si="2"/>
        <v>0</v>
      </c>
      <c r="N63" s="109">
        <f t="shared" si="3"/>
        <v>0</v>
      </c>
      <c r="O63" s="109">
        <f t="shared" si="4"/>
        <v>0</v>
      </c>
      <c r="P63" s="110">
        <f t="shared" si="5"/>
        <v>0</v>
      </c>
      <c r="Q63" s="61" t="s">
        <v>46</v>
      </c>
    </row>
    <row r="64" spans="1:17" ht="33.75" x14ac:dyDescent="0.2">
      <c r="A64" s="36" t="s">
        <v>112</v>
      </c>
      <c r="B64" s="72"/>
      <c r="C64" s="40" t="s">
        <v>230</v>
      </c>
      <c r="D64" s="24" t="s">
        <v>327</v>
      </c>
      <c r="E64" s="46">
        <v>232.8</v>
      </c>
      <c r="F64" s="41"/>
      <c r="G64" s="109"/>
      <c r="H64" s="109">
        <f t="shared" si="6"/>
        <v>0</v>
      </c>
      <c r="I64" s="109"/>
      <c r="J64" s="109"/>
      <c r="K64" s="112">
        <f t="shared" si="0"/>
        <v>0</v>
      </c>
      <c r="L64" s="41">
        <f t="shared" si="1"/>
        <v>0</v>
      </c>
      <c r="M64" s="109">
        <f t="shared" si="2"/>
        <v>0</v>
      </c>
      <c r="N64" s="109">
        <f t="shared" si="3"/>
        <v>0</v>
      </c>
      <c r="O64" s="109">
        <f t="shared" si="4"/>
        <v>0</v>
      </c>
      <c r="P64" s="110">
        <f t="shared" si="5"/>
        <v>0</v>
      </c>
      <c r="Q64" s="61" t="s">
        <v>46</v>
      </c>
    </row>
    <row r="65" spans="1:17" x14ac:dyDescent="0.2">
      <c r="A65" s="36">
        <v>5</v>
      </c>
      <c r="B65" s="72"/>
      <c r="C65" s="40" t="s">
        <v>236</v>
      </c>
      <c r="D65" s="24"/>
      <c r="E65" s="46"/>
      <c r="F65" s="41"/>
      <c r="G65" s="109"/>
      <c r="H65" s="109">
        <f t="shared" si="6"/>
        <v>0</v>
      </c>
      <c r="I65" s="109"/>
      <c r="J65" s="109"/>
      <c r="K65" s="112">
        <f t="shared" si="0"/>
        <v>0</v>
      </c>
      <c r="L65" s="41">
        <f t="shared" si="1"/>
        <v>0</v>
      </c>
      <c r="M65" s="109">
        <f t="shared" si="2"/>
        <v>0</v>
      </c>
      <c r="N65" s="109">
        <f t="shared" si="3"/>
        <v>0</v>
      </c>
      <c r="O65" s="109">
        <f t="shared" si="4"/>
        <v>0</v>
      </c>
      <c r="P65" s="110">
        <f t="shared" si="5"/>
        <v>0</v>
      </c>
      <c r="Q65" s="61"/>
    </row>
    <row r="66" spans="1:17" ht="45" x14ac:dyDescent="0.2">
      <c r="A66" s="36" t="s">
        <v>113</v>
      </c>
      <c r="B66" s="72"/>
      <c r="C66" s="40" t="s">
        <v>237</v>
      </c>
      <c r="D66" s="24" t="s">
        <v>331</v>
      </c>
      <c r="E66" s="46">
        <v>10</v>
      </c>
      <c r="F66" s="41"/>
      <c r="G66" s="109"/>
      <c r="H66" s="109">
        <f t="shared" si="6"/>
        <v>0</v>
      </c>
      <c r="I66" s="109"/>
      <c r="J66" s="109"/>
      <c r="K66" s="112">
        <f t="shared" si="0"/>
        <v>0</v>
      </c>
      <c r="L66" s="41">
        <f t="shared" si="1"/>
        <v>0</v>
      </c>
      <c r="M66" s="109">
        <f t="shared" si="2"/>
        <v>0</v>
      </c>
      <c r="N66" s="109">
        <f t="shared" si="3"/>
        <v>0</v>
      </c>
      <c r="O66" s="109">
        <f t="shared" si="4"/>
        <v>0</v>
      </c>
      <c r="P66" s="110">
        <f t="shared" si="5"/>
        <v>0</v>
      </c>
      <c r="Q66" s="61" t="s">
        <v>46</v>
      </c>
    </row>
    <row r="67" spans="1:17" ht="45" x14ac:dyDescent="0.2">
      <c r="A67" s="36" t="s">
        <v>114</v>
      </c>
      <c r="B67" s="72"/>
      <c r="C67" s="40" t="s">
        <v>238</v>
      </c>
      <c r="D67" s="24" t="s">
        <v>331</v>
      </c>
      <c r="E67" s="46">
        <v>10</v>
      </c>
      <c r="F67" s="41"/>
      <c r="G67" s="109"/>
      <c r="H67" s="109">
        <f t="shared" si="6"/>
        <v>0</v>
      </c>
      <c r="I67" s="109"/>
      <c r="J67" s="109"/>
      <c r="K67" s="112">
        <f t="shared" si="0"/>
        <v>0</v>
      </c>
      <c r="L67" s="41">
        <f t="shared" si="1"/>
        <v>0</v>
      </c>
      <c r="M67" s="109">
        <f t="shared" si="2"/>
        <v>0</v>
      </c>
      <c r="N67" s="109">
        <f t="shared" si="3"/>
        <v>0</v>
      </c>
      <c r="O67" s="109">
        <f t="shared" si="4"/>
        <v>0</v>
      </c>
      <c r="P67" s="110">
        <f t="shared" si="5"/>
        <v>0</v>
      </c>
      <c r="Q67" s="61" t="s">
        <v>46</v>
      </c>
    </row>
    <row r="68" spans="1:17" ht="45" x14ac:dyDescent="0.2">
      <c r="A68" s="36" t="s">
        <v>115</v>
      </c>
      <c r="B68" s="72"/>
      <c r="C68" s="40" t="s">
        <v>239</v>
      </c>
      <c r="D68" s="24" t="s">
        <v>331</v>
      </c>
      <c r="E68" s="46">
        <v>2</v>
      </c>
      <c r="F68" s="41"/>
      <c r="G68" s="109"/>
      <c r="H68" s="109">
        <f t="shared" si="6"/>
        <v>0</v>
      </c>
      <c r="I68" s="109"/>
      <c r="J68" s="109"/>
      <c r="K68" s="112">
        <f t="shared" si="0"/>
        <v>0</v>
      </c>
      <c r="L68" s="41">
        <f t="shared" si="1"/>
        <v>0</v>
      </c>
      <c r="M68" s="109">
        <f t="shared" si="2"/>
        <v>0</v>
      </c>
      <c r="N68" s="109">
        <f t="shared" si="3"/>
        <v>0</v>
      </c>
      <c r="O68" s="109">
        <f t="shared" si="4"/>
        <v>0</v>
      </c>
      <c r="P68" s="110">
        <f t="shared" si="5"/>
        <v>0</v>
      </c>
      <c r="Q68" s="61" t="s">
        <v>46</v>
      </c>
    </row>
    <row r="69" spans="1:17" ht="45" x14ac:dyDescent="0.2">
      <c r="A69" s="36" t="s">
        <v>116</v>
      </c>
      <c r="B69" s="72"/>
      <c r="C69" s="40" t="s">
        <v>240</v>
      </c>
      <c r="D69" s="24" t="s">
        <v>331</v>
      </c>
      <c r="E69" s="46">
        <v>6</v>
      </c>
      <c r="F69" s="41"/>
      <c r="G69" s="109"/>
      <c r="H69" s="109">
        <f t="shared" si="6"/>
        <v>0</v>
      </c>
      <c r="I69" s="109"/>
      <c r="J69" s="109"/>
      <c r="K69" s="112">
        <f t="shared" si="0"/>
        <v>0</v>
      </c>
      <c r="L69" s="41">
        <f t="shared" si="1"/>
        <v>0</v>
      </c>
      <c r="M69" s="109">
        <f t="shared" si="2"/>
        <v>0</v>
      </c>
      <c r="N69" s="109">
        <f t="shared" si="3"/>
        <v>0</v>
      </c>
      <c r="O69" s="109">
        <f t="shared" si="4"/>
        <v>0</v>
      </c>
      <c r="P69" s="110">
        <f t="shared" si="5"/>
        <v>0</v>
      </c>
      <c r="Q69" s="61" t="s">
        <v>46</v>
      </c>
    </row>
    <row r="70" spans="1:17" ht="45" x14ac:dyDescent="0.2">
      <c r="A70" s="36" t="s">
        <v>117</v>
      </c>
      <c r="B70" s="72"/>
      <c r="C70" s="40" t="s">
        <v>241</v>
      </c>
      <c r="D70" s="24" t="s">
        <v>331</v>
      </c>
      <c r="E70" s="46">
        <v>8</v>
      </c>
      <c r="F70" s="41"/>
      <c r="G70" s="109"/>
      <c r="H70" s="109">
        <f t="shared" si="6"/>
        <v>0</v>
      </c>
      <c r="I70" s="109"/>
      <c r="J70" s="109"/>
      <c r="K70" s="112">
        <f t="shared" si="0"/>
        <v>0</v>
      </c>
      <c r="L70" s="41">
        <f t="shared" si="1"/>
        <v>0</v>
      </c>
      <c r="M70" s="109">
        <f t="shared" si="2"/>
        <v>0</v>
      </c>
      <c r="N70" s="109">
        <f t="shared" si="3"/>
        <v>0</v>
      </c>
      <c r="O70" s="109">
        <f t="shared" si="4"/>
        <v>0</v>
      </c>
      <c r="P70" s="110">
        <f t="shared" si="5"/>
        <v>0</v>
      </c>
      <c r="Q70" s="61" t="s">
        <v>46</v>
      </c>
    </row>
    <row r="71" spans="1:17" ht="22.5" x14ac:dyDescent="0.2">
      <c r="A71" s="36" t="s">
        <v>118</v>
      </c>
      <c r="B71" s="72"/>
      <c r="C71" s="40" t="s">
        <v>242</v>
      </c>
      <c r="D71" s="24" t="s">
        <v>331</v>
      </c>
      <c r="E71" s="46">
        <v>156</v>
      </c>
      <c r="F71" s="41"/>
      <c r="G71" s="109"/>
      <c r="H71" s="109">
        <f t="shared" si="6"/>
        <v>0</v>
      </c>
      <c r="I71" s="109"/>
      <c r="J71" s="109"/>
      <c r="K71" s="112">
        <f t="shared" si="0"/>
        <v>0</v>
      </c>
      <c r="L71" s="41">
        <f t="shared" si="1"/>
        <v>0</v>
      </c>
      <c r="M71" s="109">
        <f t="shared" si="2"/>
        <v>0</v>
      </c>
      <c r="N71" s="109">
        <f t="shared" si="3"/>
        <v>0</v>
      </c>
      <c r="O71" s="109">
        <f t="shared" si="4"/>
        <v>0</v>
      </c>
      <c r="P71" s="110">
        <f t="shared" si="5"/>
        <v>0</v>
      </c>
      <c r="Q71" s="61" t="s">
        <v>46</v>
      </c>
    </row>
    <row r="72" spans="1:17" x14ac:dyDescent="0.2">
      <c r="A72" s="36" t="s">
        <v>119</v>
      </c>
      <c r="B72" s="72"/>
      <c r="C72" s="40" t="s">
        <v>243</v>
      </c>
      <c r="D72" s="24" t="s">
        <v>328</v>
      </c>
      <c r="E72" s="46">
        <v>64</v>
      </c>
      <c r="F72" s="41"/>
      <c r="G72" s="109"/>
      <c r="H72" s="109">
        <f t="shared" si="6"/>
        <v>0</v>
      </c>
      <c r="I72" s="109"/>
      <c r="J72" s="109"/>
      <c r="K72" s="112">
        <f t="shared" si="0"/>
        <v>0</v>
      </c>
      <c r="L72" s="41">
        <f t="shared" si="1"/>
        <v>0</v>
      </c>
      <c r="M72" s="109">
        <f t="shared" si="2"/>
        <v>0</v>
      </c>
      <c r="N72" s="109">
        <f t="shared" si="3"/>
        <v>0</v>
      </c>
      <c r="O72" s="109">
        <f t="shared" si="4"/>
        <v>0</v>
      </c>
      <c r="P72" s="110">
        <f t="shared" si="5"/>
        <v>0</v>
      </c>
      <c r="Q72" s="61" t="s">
        <v>46</v>
      </c>
    </row>
    <row r="73" spans="1:17" x14ac:dyDescent="0.2">
      <c r="A73" s="36" t="s">
        <v>120</v>
      </c>
      <c r="B73" s="72"/>
      <c r="C73" s="40" t="s">
        <v>244</v>
      </c>
      <c r="D73" s="24" t="s">
        <v>328</v>
      </c>
      <c r="E73" s="46">
        <v>2</v>
      </c>
      <c r="F73" s="41"/>
      <c r="G73" s="109"/>
      <c r="H73" s="109">
        <f t="shared" si="6"/>
        <v>0</v>
      </c>
      <c r="I73" s="109"/>
      <c r="J73" s="109"/>
      <c r="K73" s="112">
        <f t="shared" si="0"/>
        <v>0</v>
      </c>
      <c r="L73" s="41">
        <f t="shared" si="1"/>
        <v>0</v>
      </c>
      <c r="M73" s="109">
        <f t="shared" si="2"/>
        <v>0</v>
      </c>
      <c r="N73" s="109">
        <f t="shared" si="3"/>
        <v>0</v>
      </c>
      <c r="O73" s="109">
        <f t="shared" si="4"/>
        <v>0</v>
      </c>
      <c r="P73" s="110">
        <f t="shared" si="5"/>
        <v>0</v>
      </c>
      <c r="Q73" s="61" t="s">
        <v>46</v>
      </c>
    </row>
    <row r="74" spans="1:17" ht="33.75" x14ac:dyDescent="0.2">
      <c r="A74" s="36" t="s">
        <v>121</v>
      </c>
      <c r="B74" s="72"/>
      <c r="C74" s="40" t="s">
        <v>245</v>
      </c>
      <c r="D74" s="24" t="s">
        <v>331</v>
      </c>
      <c r="E74" s="46">
        <v>2</v>
      </c>
      <c r="F74" s="41"/>
      <c r="G74" s="109"/>
      <c r="H74" s="109">
        <f t="shared" si="6"/>
        <v>0</v>
      </c>
      <c r="I74" s="109"/>
      <c r="J74" s="109"/>
      <c r="K74" s="112">
        <f t="shared" si="0"/>
        <v>0</v>
      </c>
      <c r="L74" s="41">
        <f t="shared" si="1"/>
        <v>0</v>
      </c>
      <c r="M74" s="109">
        <f t="shared" si="2"/>
        <v>0</v>
      </c>
      <c r="N74" s="109">
        <f t="shared" si="3"/>
        <v>0</v>
      </c>
      <c r="O74" s="109">
        <f t="shared" si="4"/>
        <v>0</v>
      </c>
      <c r="P74" s="110">
        <f t="shared" si="5"/>
        <v>0</v>
      </c>
      <c r="Q74" s="61" t="s">
        <v>46</v>
      </c>
    </row>
    <row r="75" spans="1:17" ht="33.75" x14ac:dyDescent="0.2">
      <c r="A75" s="36" t="s">
        <v>122</v>
      </c>
      <c r="B75" s="72"/>
      <c r="C75" s="40" t="s">
        <v>246</v>
      </c>
      <c r="D75" s="24" t="s">
        <v>331</v>
      </c>
      <c r="E75" s="46">
        <v>2</v>
      </c>
      <c r="F75" s="41"/>
      <c r="G75" s="109"/>
      <c r="H75" s="109">
        <f t="shared" si="6"/>
        <v>0</v>
      </c>
      <c r="I75" s="109"/>
      <c r="J75" s="109"/>
      <c r="K75" s="112">
        <f t="shared" si="0"/>
        <v>0</v>
      </c>
      <c r="L75" s="41">
        <f t="shared" si="1"/>
        <v>0</v>
      </c>
      <c r="M75" s="109">
        <f t="shared" si="2"/>
        <v>0</v>
      </c>
      <c r="N75" s="109">
        <f t="shared" si="3"/>
        <v>0</v>
      </c>
      <c r="O75" s="109">
        <f t="shared" si="4"/>
        <v>0</v>
      </c>
      <c r="P75" s="110">
        <f t="shared" si="5"/>
        <v>0</v>
      </c>
      <c r="Q75" s="61" t="s">
        <v>46</v>
      </c>
    </row>
    <row r="76" spans="1:17" ht="33.75" x14ac:dyDescent="0.2">
      <c r="A76" s="36" t="s">
        <v>123</v>
      </c>
      <c r="B76" s="72"/>
      <c r="C76" s="40" t="s">
        <v>247</v>
      </c>
      <c r="D76" s="24" t="s">
        <v>329</v>
      </c>
      <c r="E76" s="46">
        <v>927.2</v>
      </c>
      <c r="F76" s="41"/>
      <c r="G76" s="109"/>
      <c r="H76" s="109">
        <f t="shared" si="6"/>
        <v>0</v>
      </c>
      <c r="I76" s="109"/>
      <c r="J76" s="109"/>
      <c r="K76" s="112">
        <f t="shared" si="0"/>
        <v>0</v>
      </c>
      <c r="L76" s="41">
        <f t="shared" si="1"/>
        <v>0</v>
      </c>
      <c r="M76" s="109">
        <f t="shared" si="2"/>
        <v>0</v>
      </c>
      <c r="N76" s="109">
        <f t="shared" si="3"/>
        <v>0</v>
      </c>
      <c r="O76" s="109">
        <f t="shared" si="4"/>
        <v>0</v>
      </c>
      <c r="P76" s="110">
        <f t="shared" si="5"/>
        <v>0</v>
      </c>
      <c r="Q76" s="61" t="s">
        <v>46</v>
      </c>
    </row>
    <row r="77" spans="1:17" x14ac:dyDescent="0.2">
      <c r="A77" s="36" t="s">
        <v>124</v>
      </c>
      <c r="B77" s="72"/>
      <c r="C77" s="40" t="s">
        <v>248</v>
      </c>
      <c r="D77" s="24" t="s">
        <v>329</v>
      </c>
      <c r="E77" s="46">
        <v>50.4</v>
      </c>
      <c r="F77" s="41"/>
      <c r="G77" s="109"/>
      <c r="H77" s="109">
        <f t="shared" si="6"/>
        <v>0</v>
      </c>
      <c r="I77" s="109"/>
      <c r="J77" s="109"/>
      <c r="K77" s="112">
        <f t="shared" si="0"/>
        <v>0</v>
      </c>
      <c r="L77" s="41">
        <f t="shared" si="1"/>
        <v>0</v>
      </c>
      <c r="M77" s="109">
        <f t="shared" si="2"/>
        <v>0</v>
      </c>
      <c r="N77" s="109">
        <f t="shared" si="3"/>
        <v>0</v>
      </c>
      <c r="O77" s="109">
        <f t="shared" si="4"/>
        <v>0</v>
      </c>
      <c r="P77" s="110">
        <f t="shared" si="5"/>
        <v>0</v>
      </c>
      <c r="Q77" s="61" t="s">
        <v>46</v>
      </c>
    </row>
    <row r="78" spans="1:17" x14ac:dyDescent="0.2">
      <c r="A78" s="36" t="s">
        <v>125</v>
      </c>
      <c r="B78" s="72"/>
      <c r="C78" s="40" t="s">
        <v>249</v>
      </c>
      <c r="D78" s="24" t="s">
        <v>329</v>
      </c>
      <c r="E78" s="46">
        <v>295.2</v>
      </c>
      <c r="F78" s="41"/>
      <c r="G78" s="109"/>
      <c r="H78" s="109">
        <f t="shared" si="6"/>
        <v>0</v>
      </c>
      <c r="I78" s="109"/>
      <c r="J78" s="109"/>
      <c r="K78" s="112">
        <f t="shared" si="0"/>
        <v>0</v>
      </c>
      <c r="L78" s="41">
        <f t="shared" si="1"/>
        <v>0</v>
      </c>
      <c r="M78" s="109">
        <f t="shared" si="2"/>
        <v>0</v>
      </c>
      <c r="N78" s="109">
        <f t="shared" si="3"/>
        <v>0</v>
      </c>
      <c r="O78" s="109">
        <f t="shared" si="4"/>
        <v>0</v>
      </c>
      <c r="P78" s="110">
        <f t="shared" si="5"/>
        <v>0</v>
      </c>
      <c r="Q78" s="61" t="s">
        <v>46</v>
      </c>
    </row>
    <row r="79" spans="1:17" x14ac:dyDescent="0.2">
      <c r="A79" s="36" t="s">
        <v>126</v>
      </c>
      <c r="B79" s="72"/>
      <c r="C79" s="40" t="s">
        <v>250</v>
      </c>
      <c r="D79" s="24" t="s">
        <v>327</v>
      </c>
      <c r="E79" s="46">
        <v>33</v>
      </c>
      <c r="F79" s="41"/>
      <c r="G79" s="109"/>
      <c r="H79" s="109">
        <f t="shared" si="6"/>
        <v>0</v>
      </c>
      <c r="I79" s="109"/>
      <c r="J79" s="109"/>
      <c r="K79" s="112">
        <f t="shared" ref="K79:K142" si="7">SUM(H79:J79)</f>
        <v>0</v>
      </c>
      <c r="L79" s="41">
        <f t="shared" ref="L79:L142" si="8">E79*F79</f>
        <v>0</v>
      </c>
      <c r="M79" s="109">
        <f t="shared" ref="M79:M142" si="9">H79*E79</f>
        <v>0</v>
      </c>
      <c r="N79" s="109">
        <f t="shared" ref="N79:N142" si="10">I79*E79</f>
        <v>0</v>
      </c>
      <c r="O79" s="109">
        <f t="shared" ref="O79:O142" si="11">J79*E79</f>
        <v>0</v>
      </c>
      <c r="P79" s="110">
        <f t="shared" ref="P79:P142" si="12">SUM(M79:O79)</f>
        <v>0</v>
      </c>
      <c r="Q79" s="61" t="s">
        <v>46</v>
      </c>
    </row>
    <row r="80" spans="1:17" x14ac:dyDescent="0.2">
      <c r="A80" s="36" t="s">
        <v>127</v>
      </c>
      <c r="B80" s="72"/>
      <c r="C80" s="40" t="s">
        <v>251</v>
      </c>
      <c r="D80" s="24" t="s">
        <v>327</v>
      </c>
      <c r="E80" s="46">
        <v>8.4</v>
      </c>
      <c r="F80" s="41"/>
      <c r="G80" s="109"/>
      <c r="H80" s="109">
        <f t="shared" ref="H80:H143" si="13">F80*G80</f>
        <v>0</v>
      </c>
      <c r="I80" s="109"/>
      <c r="J80" s="109"/>
      <c r="K80" s="112">
        <f t="shared" si="7"/>
        <v>0</v>
      </c>
      <c r="L80" s="41">
        <f t="shared" si="8"/>
        <v>0</v>
      </c>
      <c r="M80" s="109">
        <f t="shared" si="9"/>
        <v>0</v>
      </c>
      <c r="N80" s="109">
        <f t="shared" si="10"/>
        <v>0</v>
      </c>
      <c r="O80" s="109">
        <f t="shared" si="11"/>
        <v>0</v>
      </c>
      <c r="P80" s="110">
        <f t="shared" si="12"/>
        <v>0</v>
      </c>
      <c r="Q80" s="61" t="s">
        <v>46</v>
      </c>
    </row>
    <row r="81" spans="1:17" x14ac:dyDescent="0.2">
      <c r="A81" s="36">
        <v>6</v>
      </c>
      <c r="B81" s="72"/>
      <c r="C81" s="40" t="s">
        <v>252</v>
      </c>
      <c r="D81" s="24"/>
      <c r="E81" s="46"/>
      <c r="F81" s="41"/>
      <c r="G81" s="109"/>
      <c r="H81" s="109">
        <f t="shared" si="13"/>
        <v>0</v>
      </c>
      <c r="I81" s="109"/>
      <c r="J81" s="109"/>
      <c r="K81" s="112">
        <f t="shared" si="7"/>
        <v>0</v>
      </c>
      <c r="L81" s="41">
        <f t="shared" si="8"/>
        <v>0</v>
      </c>
      <c r="M81" s="109">
        <f t="shared" si="9"/>
        <v>0</v>
      </c>
      <c r="N81" s="109">
        <f t="shared" si="10"/>
        <v>0</v>
      </c>
      <c r="O81" s="109">
        <f t="shared" si="11"/>
        <v>0</v>
      </c>
      <c r="P81" s="110">
        <f t="shared" si="12"/>
        <v>0</v>
      </c>
      <c r="Q81" s="61"/>
    </row>
    <row r="82" spans="1:17" ht="56.25" x14ac:dyDescent="0.2">
      <c r="A82" s="36" t="s">
        <v>128</v>
      </c>
      <c r="B82" s="72"/>
      <c r="C82" s="40" t="s">
        <v>253</v>
      </c>
      <c r="D82" s="24" t="s">
        <v>330</v>
      </c>
      <c r="E82" s="46">
        <v>4</v>
      </c>
      <c r="F82" s="41"/>
      <c r="G82" s="109"/>
      <c r="H82" s="109">
        <f t="shared" si="13"/>
        <v>0</v>
      </c>
      <c r="I82" s="109"/>
      <c r="J82" s="109"/>
      <c r="K82" s="112">
        <f t="shared" si="7"/>
        <v>0</v>
      </c>
      <c r="L82" s="41">
        <f t="shared" si="8"/>
        <v>0</v>
      </c>
      <c r="M82" s="109">
        <f t="shared" si="9"/>
        <v>0</v>
      </c>
      <c r="N82" s="109">
        <f t="shared" si="10"/>
        <v>0</v>
      </c>
      <c r="O82" s="109">
        <f t="shared" si="11"/>
        <v>0</v>
      </c>
      <c r="P82" s="110">
        <f t="shared" si="12"/>
        <v>0</v>
      </c>
      <c r="Q82" s="61" t="s">
        <v>47</v>
      </c>
    </row>
    <row r="83" spans="1:17" ht="22.5" x14ac:dyDescent="0.2">
      <c r="A83" s="36" t="s">
        <v>129</v>
      </c>
      <c r="B83" s="72"/>
      <c r="C83" s="40" t="s">
        <v>254</v>
      </c>
      <c r="D83" s="24" t="s">
        <v>328</v>
      </c>
      <c r="E83" s="46">
        <v>2</v>
      </c>
      <c r="F83" s="41"/>
      <c r="G83" s="109"/>
      <c r="H83" s="109">
        <f t="shared" si="13"/>
        <v>0</v>
      </c>
      <c r="I83" s="109"/>
      <c r="J83" s="109"/>
      <c r="K83" s="112">
        <f t="shared" si="7"/>
        <v>0</v>
      </c>
      <c r="L83" s="41">
        <f t="shared" si="8"/>
        <v>0</v>
      </c>
      <c r="M83" s="109">
        <f t="shared" si="9"/>
        <v>0</v>
      </c>
      <c r="N83" s="109">
        <f t="shared" si="10"/>
        <v>0</v>
      </c>
      <c r="O83" s="109">
        <f t="shared" si="11"/>
        <v>0</v>
      </c>
      <c r="P83" s="110">
        <f t="shared" si="12"/>
        <v>0</v>
      </c>
      <c r="Q83" s="61" t="s">
        <v>47</v>
      </c>
    </row>
    <row r="84" spans="1:17" ht="67.5" x14ac:dyDescent="0.2">
      <c r="A84" s="36" t="s">
        <v>130</v>
      </c>
      <c r="B84" s="72"/>
      <c r="C84" s="40" t="s">
        <v>255</v>
      </c>
      <c r="D84" s="24" t="s">
        <v>327</v>
      </c>
      <c r="E84" s="46">
        <v>523.9</v>
      </c>
      <c r="F84" s="41"/>
      <c r="G84" s="109"/>
      <c r="H84" s="109">
        <f t="shared" si="13"/>
        <v>0</v>
      </c>
      <c r="I84" s="109"/>
      <c r="J84" s="109"/>
      <c r="K84" s="112">
        <f t="shared" si="7"/>
        <v>0</v>
      </c>
      <c r="L84" s="41">
        <f t="shared" si="8"/>
        <v>0</v>
      </c>
      <c r="M84" s="109">
        <f t="shared" si="9"/>
        <v>0</v>
      </c>
      <c r="N84" s="109">
        <f t="shared" si="10"/>
        <v>0</v>
      </c>
      <c r="O84" s="109">
        <f t="shared" si="11"/>
        <v>0</v>
      </c>
      <c r="P84" s="110">
        <f t="shared" si="12"/>
        <v>0</v>
      </c>
      <c r="Q84" s="61" t="s">
        <v>46</v>
      </c>
    </row>
    <row r="85" spans="1:17" x14ac:dyDescent="0.2">
      <c r="A85" s="36" t="s">
        <v>131</v>
      </c>
      <c r="B85" s="72"/>
      <c r="C85" s="40" t="s">
        <v>256</v>
      </c>
      <c r="D85" s="24" t="s">
        <v>327</v>
      </c>
      <c r="E85" s="46">
        <v>523.9</v>
      </c>
      <c r="F85" s="41"/>
      <c r="G85" s="109"/>
      <c r="H85" s="109">
        <f t="shared" si="13"/>
        <v>0</v>
      </c>
      <c r="I85" s="109"/>
      <c r="J85" s="109"/>
      <c r="K85" s="112">
        <f t="shared" si="7"/>
        <v>0</v>
      </c>
      <c r="L85" s="41">
        <f t="shared" si="8"/>
        <v>0</v>
      </c>
      <c r="M85" s="109">
        <f t="shared" si="9"/>
        <v>0</v>
      </c>
      <c r="N85" s="109">
        <f t="shared" si="10"/>
        <v>0</v>
      </c>
      <c r="O85" s="109">
        <f t="shared" si="11"/>
        <v>0</v>
      </c>
      <c r="P85" s="110">
        <f t="shared" si="12"/>
        <v>0</v>
      </c>
      <c r="Q85" s="61" t="s">
        <v>46</v>
      </c>
    </row>
    <row r="86" spans="1:17" ht="45" x14ac:dyDescent="0.2">
      <c r="A86" s="36" t="s">
        <v>132</v>
      </c>
      <c r="B86" s="72"/>
      <c r="C86" s="40" t="s">
        <v>257</v>
      </c>
      <c r="D86" s="24" t="s">
        <v>327</v>
      </c>
      <c r="E86" s="46">
        <v>52.3</v>
      </c>
      <c r="F86" s="41"/>
      <c r="G86" s="109"/>
      <c r="H86" s="109">
        <f t="shared" si="13"/>
        <v>0</v>
      </c>
      <c r="I86" s="109"/>
      <c r="J86" s="109"/>
      <c r="K86" s="112">
        <f t="shared" si="7"/>
        <v>0</v>
      </c>
      <c r="L86" s="41">
        <f t="shared" si="8"/>
        <v>0</v>
      </c>
      <c r="M86" s="109">
        <f t="shared" si="9"/>
        <v>0</v>
      </c>
      <c r="N86" s="109">
        <f t="shared" si="10"/>
        <v>0</v>
      </c>
      <c r="O86" s="109">
        <f t="shared" si="11"/>
        <v>0</v>
      </c>
      <c r="P86" s="110">
        <f t="shared" si="12"/>
        <v>0</v>
      </c>
      <c r="Q86" s="61" t="s">
        <v>46</v>
      </c>
    </row>
    <row r="87" spans="1:17" ht="56.25" x14ac:dyDescent="0.2">
      <c r="A87" s="36" t="s">
        <v>133</v>
      </c>
      <c r="B87" s="72"/>
      <c r="C87" s="40" t="s">
        <v>258</v>
      </c>
      <c r="D87" s="24" t="s">
        <v>328</v>
      </c>
      <c r="E87" s="46">
        <v>2</v>
      </c>
      <c r="F87" s="41"/>
      <c r="G87" s="109"/>
      <c r="H87" s="109">
        <f t="shared" si="13"/>
        <v>0</v>
      </c>
      <c r="I87" s="109"/>
      <c r="J87" s="109"/>
      <c r="K87" s="112">
        <f t="shared" si="7"/>
        <v>0</v>
      </c>
      <c r="L87" s="41">
        <f t="shared" si="8"/>
        <v>0</v>
      </c>
      <c r="M87" s="109">
        <f t="shared" si="9"/>
        <v>0</v>
      </c>
      <c r="N87" s="109">
        <f t="shared" si="10"/>
        <v>0</v>
      </c>
      <c r="O87" s="109">
        <f t="shared" si="11"/>
        <v>0</v>
      </c>
      <c r="P87" s="110">
        <f t="shared" si="12"/>
        <v>0</v>
      </c>
      <c r="Q87" s="61" t="s">
        <v>46</v>
      </c>
    </row>
    <row r="88" spans="1:17" x14ac:dyDescent="0.2">
      <c r="A88" s="36">
        <v>7</v>
      </c>
      <c r="B88" s="72"/>
      <c r="C88" s="40" t="s">
        <v>259</v>
      </c>
      <c r="D88" s="24"/>
      <c r="E88" s="46"/>
      <c r="F88" s="41"/>
      <c r="G88" s="109"/>
      <c r="H88" s="109">
        <f t="shared" si="13"/>
        <v>0</v>
      </c>
      <c r="I88" s="109"/>
      <c r="J88" s="109"/>
      <c r="K88" s="112">
        <f t="shared" si="7"/>
        <v>0</v>
      </c>
      <c r="L88" s="41">
        <f t="shared" si="8"/>
        <v>0</v>
      </c>
      <c r="M88" s="109">
        <f t="shared" si="9"/>
        <v>0</v>
      </c>
      <c r="N88" s="109">
        <f t="shared" si="10"/>
        <v>0</v>
      </c>
      <c r="O88" s="109">
        <f t="shared" si="11"/>
        <v>0</v>
      </c>
      <c r="P88" s="110">
        <f t="shared" si="12"/>
        <v>0</v>
      </c>
      <c r="Q88" s="61"/>
    </row>
    <row r="89" spans="1:17" ht="33.75" x14ac:dyDescent="0.2">
      <c r="A89" s="36" t="s">
        <v>134</v>
      </c>
      <c r="B89" s="72"/>
      <c r="C89" s="40" t="s">
        <v>260</v>
      </c>
      <c r="D89" s="24" t="s">
        <v>327</v>
      </c>
      <c r="E89" s="46">
        <v>61</v>
      </c>
      <c r="F89" s="41"/>
      <c r="G89" s="109"/>
      <c r="H89" s="109">
        <f t="shared" si="13"/>
        <v>0</v>
      </c>
      <c r="I89" s="109"/>
      <c r="J89" s="109"/>
      <c r="K89" s="112">
        <f t="shared" si="7"/>
        <v>0</v>
      </c>
      <c r="L89" s="41">
        <f t="shared" si="8"/>
        <v>0</v>
      </c>
      <c r="M89" s="109">
        <f t="shared" si="9"/>
        <v>0</v>
      </c>
      <c r="N89" s="109">
        <f t="shared" si="10"/>
        <v>0</v>
      </c>
      <c r="O89" s="109">
        <f t="shared" si="11"/>
        <v>0</v>
      </c>
      <c r="P89" s="110">
        <f t="shared" si="12"/>
        <v>0</v>
      </c>
      <c r="Q89" s="61" t="s">
        <v>47</v>
      </c>
    </row>
    <row r="90" spans="1:17" ht="56.25" x14ac:dyDescent="0.2">
      <c r="A90" s="36" t="s">
        <v>135</v>
      </c>
      <c r="B90" s="72"/>
      <c r="C90" s="40" t="s">
        <v>261</v>
      </c>
      <c r="D90" s="24" t="s">
        <v>327</v>
      </c>
      <c r="E90" s="46">
        <v>28</v>
      </c>
      <c r="F90" s="41"/>
      <c r="G90" s="109"/>
      <c r="H90" s="109">
        <f t="shared" si="13"/>
        <v>0</v>
      </c>
      <c r="I90" s="109"/>
      <c r="J90" s="109"/>
      <c r="K90" s="112">
        <f t="shared" si="7"/>
        <v>0</v>
      </c>
      <c r="L90" s="41">
        <f t="shared" si="8"/>
        <v>0</v>
      </c>
      <c r="M90" s="109">
        <f t="shared" si="9"/>
        <v>0</v>
      </c>
      <c r="N90" s="109">
        <f t="shared" si="10"/>
        <v>0</v>
      </c>
      <c r="O90" s="109">
        <f t="shared" si="11"/>
        <v>0</v>
      </c>
      <c r="P90" s="110">
        <f t="shared" si="12"/>
        <v>0</v>
      </c>
      <c r="Q90" s="61" t="s">
        <v>46</v>
      </c>
    </row>
    <row r="91" spans="1:17" ht="45" x14ac:dyDescent="0.2">
      <c r="A91" s="36" t="s">
        <v>136</v>
      </c>
      <c r="B91" s="72"/>
      <c r="C91" s="40" t="s">
        <v>262</v>
      </c>
      <c r="D91" s="24" t="s">
        <v>328</v>
      </c>
      <c r="E91" s="46">
        <v>31</v>
      </c>
      <c r="F91" s="41"/>
      <c r="G91" s="109"/>
      <c r="H91" s="109">
        <f t="shared" si="13"/>
        <v>0</v>
      </c>
      <c r="I91" s="109"/>
      <c r="J91" s="109"/>
      <c r="K91" s="112">
        <f t="shared" si="7"/>
        <v>0</v>
      </c>
      <c r="L91" s="41">
        <f t="shared" si="8"/>
        <v>0</v>
      </c>
      <c r="M91" s="109">
        <f t="shared" si="9"/>
        <v>0</v>
      </c>
      <c r="N91" s="109">
        <f t="shared" si="10"/>
        <v>0</v>
      </c>
      <c r="O91" s="109">
        <f t="shared" si="11"/>
        <v>0</v>
      </c>
      <c r="P91" s="110">
        <f t="shared" si="12"/>
        <v>0</v>
      </c>
      <c r="Q91" s="61" t="s">
        <v>46</v>
      </c>
    </row>
    <row r="92" spans="1:17" x14ac:dyDescent="0.2">
      <c r="A92" s="36">
        <v>8</v>
      </c>
      <c r="B92" s="72"/>
      <c r="C92" s="40" t="s">
        <v>263</v>
      </c>
      <c r="D92" s="24"/>
      <c r="E92" s="46"/>
      <c r="F92" s="41"/>
      <c r="G92" s="109"/>
      <c r="H92" s="109">
        <f t="shared" si="13"/>
        <v>0</v>
      </c>
      <c r="I92" s="109"/>
      <c r="J92" s="109"/>
      <c r="K92" s="112">
        <f t="shared" si="7"/>
        <v>0</v>
      </c>
      <c r="L92" s="41">
        <f t="shared" si="8"/>
        <v>0</v>
      </c>
      <c r="M92" s="109">
        <f t="shared" si="9"/>
        <v>0</v>
      </c>
      <c r="N92" s="109">
        <f t="shared" si="10"/>
        <v>0</v>
      </c>
      <c r="O92" s="109">
        <f t="shared" si="11"/>
        <v>0</v>
      </c>
      <c r="P92" s="110">
        <f t="shared" si="12"/>
        <v>0</v>
      </c>
      <c r="Q92" s="61"/>
    </row>
    <row r="93" spans="1:17" x14ac:dyDescent="0.2">
      <c r="A93" s="36" t="s">
        <v>137</v>
      </c>
      <c r="B93" s="72"/>
      <c r="C93" s="40" t="s">
        <v>264</v>
      </c>
      <c r="D93" s="24" t="s">
        <v>328</v>
      </c>
      <c r="E93" s="46">
        <v>12</v>
      </c>
      <c r="F93" s="41"/>
      <c r="G93" s="109"/>
      <c r="H93" s="109">
        <f t="shared" si="13"/>
        <v>0</v>
      </c>
      <c r="I93" s="109"/>
      <c r="J93" s="109"/>
      <c r="K93" s="112">
        <f t="shared" si="7"/>
        <v>0</v>
      </c>
      <c r="L93" s="41">
        <f t="shared" si="8"/>
        <v>0</v>
      </c>
      <c r="M93" s="109">
        <f t="shared" si="9"/>
        <v>0</v>
      </c>
      <c r="N93" s="109">
        <f t="shared" si="10"/>
        <v>0</v>
      </c>
      <c r="O93" s="109">
        <f t="shared" si="11"/>
        <v>0</v>
      </c>
      <c r="P93" s="110">
        <f t="shared" si="12"/>
        <v>0</v>
      </c>
      <c r="Q93" s="61" t="s">
        <v>46</v>
      </c>
    </row>
    <row r="94" spans="1:17" ht="22.5" x14ac:dyDescent="0.2">
      <c r="A94" s="36" t="s">
        <v>138</v>
      </c>
      <c r="B94" s="72"/>
      <c r="C94" s="40" t="s">
        <v>265</v>
      </c>
      <c r="D94" s="24" t="s">
        <v>327</v>
      </c>
      <c r="E94" s="46">
        <v>4.0999999999999996</v>
      </c>
      <c r="F94" s="41"/>
      <c r="G94" s="109"/>
      <c r="H94" s="109">
        <f t="shared" si="13"/>
        <v>0</v>
      </c>
      <c r="I94" s="109"/>
      <c r="J94" s="109"/>
      <c r="K94" s="112">
        <f t="shared" si="7"/>
        <v>0</v>
      </c>
      <c r="L94" s="41">
        <f t="shared" si="8"/>
        <v>0</v>
      </c>
      <c r="M94" s="109">
        <f t="shared" si="9"/>
        <v>0</v>
      </c>
      <c r="N94" s="109">
        <f t="shared" si="10"/>
        <v>0</v>
      </c>
      <c r="O94" s="109">
        <f t="shared" si="11"/>
        <v>0</v>
      </c>
      <c r="P94" s="110">
        <f t="shared" si="12"/>
        <v>0</v>
      </c>
      <c r="Q94" s="61" t="s">
        <v>46</v>
      </c>
    </row>
    <row r="95" spans="1:17" ht="33.75" x14ac:dyDescent="0.2">
      <c r="A95" s="36" t="s">
        <v>139</v>
      </c>
      <c r="B95" s="72"/>
      <c r="C95" s="40" t="s">
        <v>266</v>
      </c>
      <c r="D95" s="24" t="s">
        <v>327</v>
      </c>
      <c r="E95" s="46">
        <v>3.1</v>
      </c>
      <c r="F95" s="41"/>
      <c r="G95" s="109"/>
      <c r="H95" s="109">
        <f t="shared" si="13"/>
        <v>0</v>
      </c>
      <c r="I95" s="109"/>
      <c r="J95" s="109"/>
      <c r="K95" s="112">
        <f t="shared" si="7"/>
        <v>0</v>
      </c>
      <c r="L95" s="41">
        <f t="shared" si="8"/>
        <v>0</v>
      </c>
      <c r="M95" s="109">
        <f t="shared" si="9"/>
        <v>0</v>
      </c>
      <c r="N95" s="109">
        <f t="shared" si="10"/>
        <v>0</v>
      </c>
      <c r="O95" s="109">
        <f t="shared" si="11"/>
        <v>0</v>
      </c>
      <c r="P95" s="110">
        <f t="shared" si="12"/>
        <v>0</v>
      </c>
      <c r="Q95" s="61" t="s">
        <v>46</v>
      </c>
    </row>
    <row r="96" spans="1:17" ht="33.75" x14ac:dyDescent="0.2">
      <c r="A96" s="36" t="s">
        <v>140</v>
      </c>
      <c r="B96" s="72"/>
      <c r="C96" s="40" t="s">
        <v>267</v>
      </c>
      <c r="D96" s="24" t="s">
        <v>327</v>
      </c>
      <c r="E96" s="46">
        <v>47.3</v>
      </c>
      <c r="F96" s="41"/>
      <c r="G96" s="109"/>
      <c r="H96" s="109">
        <f t="shared" si="13"/>
        <v>0</v>
      </c>
      <c r="I96" s="109"/>
      <c r="J96" s="109"/>
      <c r="K96" s="112">
        <f t="shared" si="7"/>
        <v>0</v>
      </c>
      <c r="L96" s="41">
        <f t="shared" si="8"/>
        <v>0</v>
      </c>
      <c r="M96" s="109">
        <f t="shared" si="9"/>
        <v>0</v>
      </c>
      <c r="N96" s="109">
        <f t="shared" si="10"/>
        <v>0</v>
      </c>
      <c r="O96" s="109">
        <f t="shared" si="11"/>
        <v>0</v>
      </c>
      <c r="P96" s="110">
        <f t="shared" si="12"/>
        <v>0</v>
      </c>
      <c r="Q96" s="61" t="s">
        <v>46</v>
      </c>
    </row>
    <row r="97" spans="1:17" ht="56.25" x14ac:dyDescent="0.2">
      <c r="A97" s="36" t="s">
        <v>141</v>
      </c>
      <c r="B97" s="72"/>
      <c r="C97" s="40" t="s">
        <v>268</v>
      </c>
      <c r="D97" s="24" t="s">
        <v>327</v>
      </c>
      <c r="E97" s="46">
        <v>5.3</v>
      </c>
      <c r="F97" s="41"/>
      <c r="G97" s="109"/>
      <c r="H97" s="109">
        <f t="shared" si="13"/>
        <v>0</v>
      </c>
      <c r="I97" s="109"/>
      <c r="J97" s="109"/>
      <c r="K97" s="112">
        <f t="shared" si="7"/>
        <v>0</v>
      </c>
      <c r="L97" s="41">
        <f t="shared" si="8"/>
        <v>0</v>
      </c>
      <c r="M97" s="109">
        <f t="shared" si="9"/>
        <v>0</v>
      </c>
      <c r="N97" s="109">
        <f t="shared" si="10"/>
        <v>0</v>
      </c>
      <c r="O97" s="109">
        <f t="shared" si="11"/>
        <v>0</v>
      </c>
      <c r="P97" s="110">
        <f t="shared" si="12"/>
        <v>0</v>
      </c>
      <c r="Q97" s="61" t="s">
        <v>46</v>
      </c>
    </row>
    <row r="98" spans="1:17" ht="67.5" x14ac:dyDescent="0.2">
      <c r="A98" s="36" t="s">
        <v>142</v>
      </c>
      <c r="B98" s="72"/>
      <c r="C98" s="40" t="s">
        <v>269</v>
      </c>
      <c r="D98" s="24" t="s">
        <v>327</v>
      </c>
      <c r="E98" s="46">
        <v>5.3</v>
      </c>
      <c r="F98" s="41"/>
      <c r="G98" s="109"/>
      <c r="H98" s="109">
        <f t="shared" si="13"/>
        <v>0</v>
      </c>
      <c r="I98" s="109"/>
      <c r="J98" s="109"/>
      <c r="K98" s="112">
        <f t="shared" si="7"/>
        <v>0</v>
      </c>
      <c r="L98" s="41">
        <f t="shared" si="8"/>
        <v>0</v>
      </c>
      <c r="M98" s="109">
        <f t="shared" si="9"/>
        <v>0</v>
      </c>
      <c r="N98" s="109">
        <f t="shared" si="10"/>
        <v>0</v>
      </c>
      <c r="O98" s="109">
        <f t="shared" si="11"/>
        <v>0</v>
      </c>
      <c r="P98" s="110">
        <f t="shared" si="12"/>
        <v>0</v>
      </c>
      <c r="Q98" s="61" t="s">
        <v>46</v>
      </c>
    </row>
    <row r="99" spans="1:17" ht="45" x14ac:dyDescent="0.2">
      <c r="A99" s="36" t="s">
        <v>143</v>
      </c>
      <c r="B99" s="72"/>
      <c r="C99" s="40" t="s">
        <v>270</v>
      </c>
      <c r="D99" s="24" t="s">
        <v>327</v>
      </c>
      <c r="E99" s="46">
        <v>47.3</v>
      </c>
      <c r="F99" s="41"/>
      <c r="G99" s="109"/>
      <c r="H99" s="109">
        <f t="shared" si="13"/>
        <v>0</v>
      </c>
      <c r="I99" s="109"/>
      <c r="J99" s="109"/>
      <c r="K99" s="112">
        <f t="shared" si="7"/>
        <v>0</v>
      </c>
      <c r="L99" s="41">
        <f t="shared" si="8"/>
        <v>0</v>
      </c>
      <c r="M99" s="109">
        <f t="shared" si="9"/>
        <v>0</v>
      </c>
      <c r="N99" s="109">
        <f t="shared" si="10"/>
        <v>0</v>
      </c>
      <c r="O99" s="109">
        <f t="shared" si="11"/>
        <v>0</v>
      </c>
      <c r="P99" s="110">
        <f t="shared" si="12"/>
        <v>0</v>
      </c>
      <c r="Q99" s="61" t="s">
        <v>46</v>
      </c>
    </row>
    <row r="100" spans="1:17" ht="56.25" x14ac:dyDescent="0.2">
      <c r="A100" s="36" t="s">
        <v>144</v>
      </c>
      <c r="B100" s="72"/>
      <c r="C100" s="40" t="s">
        <v>271</v>
      </c>
      <c r="D100" s="24" t="s">
        <v>327</v>
      </c>
      <c r="E100" s="46">
        <v>47.3</v>
      </c>
      <c r="F100" s="41"/>
      <c r="G100" s="109"/>
      <c r="H100" s="109">
        <f t="shared" si="13"/>
        <v>0</v>
      </c>
      <c r="I100" s="109"/>
      <c r="J100" s="109"/>
      <c r="K100" s="112">
        <f t="shared" si="7"/>
        <v>0</v>
      </c>
      <c r="L100" s="41">
        <f t="shared" si="8"/>
        <v>0</v>
      </c>
      <c r="M100" s="109">
        <f t="shared" si="9"/>
        <v>0</v>
      </c>
      <c r="N100" s="109">
        <f t="shared" si="10"/>
        <v>0</v>
      </c>
      <c r="O100" s="109">
        <f t="shared" si="11"/>
        <v>0</v>
      </c>
      <c r="P100" s="110">
        <f t="shared" si="12"/>
        <v>0</v>
      </c>
      <c r="Q100" s="61" t="s">
        <v>46</v>
      </c>
    </row>
    <row r="101" spans="1:17" ht="22.5" x14ac:dyDescent="0.2">
      <c r="A101" s="36" t="s">
        <v>145</v>
      </c>
      <c r="B101" s="72"/>
      <c r="C101" s="40" t="s">
        <v>272</v>
      </c>
      <c r="D101" s="24" t="s">
        <v>327</v>
      </c>
      <c r="E101" s="46">
        <v>4.3</v>
      </c>
      <c r="F101" s="41"/>
      <c r="G101" s="109"/>
      <c r="H101" s="109">
        <f t="shared" si="13"/>
        <v>0</v>
      </c>
      <c r="I101" s="109"/>
      <c r="J101" s="109"/>
      <c r="K101" s="112">
        <f t="shared" si="7"/>
        <v>0</v>
      </c>
      <c r="L101" s="41">
        <f t="shared" si="8"/>
        <v>0</v>
      </c>
      <c r="M101" s="109">
        <f t="shared" si="9"/>
        <v>0</v>
      </c>
      <c r="N101" s="109">
        <f t="shared" si="10"/>
        <v>0</v>
      </c>
      <c r="O101" s="109">
        <f t="shared" si="11"/>
        <v>0</v>
      </c>
      <c r="P101" s="110">
        <f t="shared" si="12"/>
        <v>0</v>
      </c>
      <c r="Q101" s="61" t="s">
        <v>46</v>
      </c>
    </row>
    <row r="102" spans="1:17" ht="33.75" x14ac:dyDescent="0.2">
      <c r="A102" s="36" t="s">
        <v>146</v>
      </c>
      <c r="B102" s="72"/>
      <c r="C102" s="40" t="s">
        <v>273</v>
      </c>
      <c r="D102" s="24" t="s">
        <v>327</v>
      </c>
      <c r="E102" s="46">
        <v>25.8</v>
      </c>
      <c r="F102" s="41"/>
      <c r="G102" s="109"/>
      <c r="H102" s="109">
        <f t="shared" si="13"/>
        <v>0</v>
      </c>
      <c r="I102" s="109"/>
      <c r="J102" s="109"/>
      <c r="K102" s="112">
        <f t="shared" si="7"/>
        <v>0</v>
      </c>
      <c r="L102" s="41">
        <f t="shared" si="8"/>
        <v>0</v>
      </c>
      <c r="M102" s="109">
        <f t="shared" si="9"/>
        <v>0</v>
      </c>
      <c r="N102" s="109">
        <f t="shared" si="10"/>
        <v>0</v>
      </c>
      <c r="O102" s="109">
        <f t="shared" si="11"/>
        <v>0</v>
      </c>
      <c r="P102" s="110">
        <f t="shared" si="12"/>
        <v>0</v>
      </c>
      <c r="Q102" s="61" t="s">
        <v>46</v>
      </c>
    </row>
    <row r="103" spans="1:17" ht="33.75" x14ac:dyDescent="0.2">
      <c r="A103" s="36" t="s">
        <v>147</v>
      </c>
      <c r="B103" s="72"/>
      <c r="C103" s="40" t="s">
        <v>274</v>
      </c>
      <c r="D103" s="24" t="s">
        <v>327</v>
      </c>
      <c r="E103" s="46">
        <v>23.6</v>
      </c>
      <c r="F103" s="41"/>
      <c r="G103" s="109"/>
      <c r="H103" s="109">
        <f t="shared" si="13"/>
        <v>0</v>
      </c>
      <c r="I103" s="109"/>
      <c r="J103" s="109"/>
      <c r="K103" s="112">
        <f t="shared" si="7"/>
        <v>0</v>
      </c>
      <c r="L103" s="41">
        <f t="shared" si="8"/>
        <v>0</v>
      </c>
      <c r="M103" s="109">
        <f t="shared" si="9"/>
        <v>0</v>
      </c>
      <c r="N103" s="109">
        <f t="shared" si="10"/>
        <v>0</v>
      </c>
      <c r="O103" s="109">
        <f t="shared" si="11"/>
        <v>0</v>
      </c>
      <c r="P103" s="110">
        <f t="shared" si="12"/>
        <v>0</v>
      </c>
      <c r="Q103" s="61" t="s">
        <v>46</v>
      </c>
    </row>
    <row r="104" spans="1:17" ht="33.75" x14ac:dyDescent="0.2">
      <c r="A104" s="36" t="s">
        <v>148</v>
      </c>
      <c r="B104" s="72"/>
      <c r="C104" s="40" t="s">
        <v>275</v>
      </c>
      <c r="D104" s="24" t="s">
        <v>327</v>
      </c>
      <c r="E104" s="46">
        <v>18.600000000000001</v>
      </c>
      <c r="F104" s="41"/>
      <c r="G104" s="109"/>
      <c r="H104" s="109">
        <f t="shared" si="13"/>
        <v>0</v>
      </c>
      <c r="I104" s="109"/>
      <c r="J104" s="109"/>
      <c r="K104" s="112">
        <f t="shared" si="7"/>
        <v>0</v>
      </c>
      <c r="L104" s="41">
        <f t="shared" si="8"/>
        <v>0</v>
      </c>
      <c r="M104" s="109">
        <f t="shared" si="9"/>
        <v>0</v>
      </c>
      <c r="N104" s="109">
        <f t="shared" si="10"/>
        <v>0</v>
      </c>
      <c r="O104" s="109">
        <f t="shared" si="11"/>
        <v>0</v>
      </c>
      <c r="P104" s="110">
        <f t="shared" si="12"/>
        <v>0</v>
      </c>
      <c r="Q104" s="61" t="s">
        <v>46</v>
      </c>
    </row>
    <row r="105" spans="1:17" ht="33.75" x14ac:dyDescent="0.2">
      <c r="A105" s="36" t="s">
        <v>149</v>
      </c>
      <c r="B105" s="72"/>
      <c r="C105" s="40" t="s">
        <v>276</v>
      </c>
      <c r="D105" s="24" t="s">
        <v>329</v>
      </c>
      <c r="E105" s="46">
        <v>27.6</v>
      </c>
      <c r="F105" s="41"/>
      <c r="G105" s="109"/>
      <c r="H105" s="109">
        <f t="shared" si="13"/>
        <v>0</v>
      </c>
      <c r="I105" s="109"/>
      <c r="J105" s="109"/>
      <c r="K105" s="112">
        <f t="shared" si="7"/>
        <v>0</v>
      </c>
      <c r="L105" s="41">
        <f t="shared" si="8"/>
        <v>0</v>
      </c>
      <c r="M105" s="109">
        <f t="shared" si="9"/>
        <v>0</v>
      </c>
      <c r="N105" s="109">
        <f t="shared" si="10"/>
        <v>0</v>
      </c>
      <c r="O105" s="109">
        <f t="shared" si="11"/>
        <v>0</v>
      </c>
      <c r="P105" s="110">
        <f t="shared" si="12"/>
        <v>0</v>
      </c>
      <c r="Q105" s="61" t="s">
        <v>46</v>
      </c>
    </row>
    <row r="106" spans="1:17" x14ac:dyDescent="0.2">
      <c r="A106" s="36">
        <v>9</v>
      </c>
      <c r="B106" s="72"/>
      <c r="C106" s="40" t="s">
        <v>277</v>
      </c>
      <c r="D106" s="24"/>
      <c r="E106" s="46"/>
      <c r="F106" s="41"/>
      <c r="G106" s="109"/>
      <c r="H106" s="109">
        <f t="shared" si="13"/>
        <v>0</v>
      </c>
      <c r="I106" s="109"/>
      <c r="J106" s="109"/>
      <c r="K106" s="112">
        <f t="shared" si="7"/>
        <v>0</v>
      </c>
      <c r="L106" s="41">
        <f t="shared" si="8"/>
        <v>0</v>
      </c>
      <c r="M106" s="109">
        <f t="shared" si="9"/>
        <v>0</v>
      </c>
      <c r="N106" s="109">
        <f t="shared" si="10"/>
        <v>0</v>
      </c>
      <c r="O106" s="109">
        <f t="shared" si="11"/>
        <v>0</v>
      </c>
      <c r="P106" s="110">
        <f t="shared" si="12"/>
        <v>0</v>
      </c>
      <c r="Q106" s="61"/>
    </row>
    <row r="107" spans="1:17" ht="22.5" x14ac:dyDescent="0.2">
      <c r="A107" s="36" t="s">
        <v>150</v>
      </c>
      <c r="B107" s="72"/>
      <c r="C107" s="40" t="s">
        <v>278</v>
      </c>
      <c r="D107" s="24" t="s">
        <v>333</v>
      </c>
      <c r="E107" s="46">
        <v>0.45</v>
      </c>
      <c r="F107" s="41"/>
      <c r="G107" s="109"/>
      <c r="H107" s="109">
        <f t="shared" si="13"/>
        <v>0</v>
      </c>
      <c r="I107" s="109"/>
      <c r="J107" s="109"/>
      <c r="K107" s="112">
        <f t="shared" si="7"/>
        <v>0</v>
      </c>
      <c r="L107" s="41">
        <f t="shared" si="8"/>
        <v>0</v>
      </c>
      <c r="M107" s="109">
        <f t="shared" si="9"/>
        <v>0</v>
      </c>
      <c r="N107" s="109">
        <f t="shared" si="10"/>
        <v>0</v>
      </c>
      <c r="O107" s="109">
        <f t="shared" si="11"/>
        <v>0</v>
      </c>
      <c r="P107" s="110">
        <f t="shared" si="12"/>
        <v>0</v>
      </c>
      <c r="Q107" s="61" t="s">
        <v>46</v>
      </c>
    </row>
    <row r="108" spans="1:17" x14ac:dyDescent="0.2">
      <c r="A108" s="36" t="s">
        <v>151</v>
      </c>
      <c r="B108" s="72"/>
      <c r="C108" s="40" t="s">
        <v>279</v>
      </c>
      <c r="D108" s="24" t="s">
        <v>327</v>
      </c>
      <c r="E108" s="46">
        <v>14.1</v>
      </c>
      <c r="F108" s="41"/>
      <c r="G108" s="109"/>
      <c r="H108" s="109">
        <f t="shared" si="13"/>
        <v>0</v>
      </c>
      <c r="I108" s="109"/>
      <c r="J108" s="109"/>
      <c r="K108" s="112">
        <f t="shared" si="7"/>
        <v>0</v>
      </c>
      <c r="L108" s="41">
        <f t="shared" si="8"/>
        <v>0</v>
      </c>
      <c r="M108" s="109">
        <f t="shared" si="9"/>
        <v>0</v>
      </c>
      <c r="N108" s="109">
        <f t="shared" si="10"/>
        <v>0</v>
      </c>
      <c r="O108" s="109">
        <f t="shared" si="11"/>
        <v>0</v>
      </c>
      <c r="P108" s="110">
        <f t="shared" si="12"/>
        <v>0</v>
      </c>
      <c r="Q108" s="61" t="s">
        <v>46</v>
      </c>
    </row>
    <row r="109" spans="1:17" x14ac:dyDescent="0.2">
      <c r="A109" s="36" t="s">
        <v>152</v>
      </c>
      <c r="B109" s="72"/>
      <c r="C109" s="40" t="s">
        <v>280</v>
      </c>
      <c r="D109" s="24" t="s">
        <v>328</v>
      </c>
      <c r="E109" s="46">
        <v>90</v>
      </c>
      <c r="F109" s="41"/>
      <c r="G109" s="109"/>
      <c r="H109" s="109">
        <f t="shared" si="13"/>
        <v>0</v>
      </c>
      <c r="I109" s="109"/>
      <c r="J109" s="109"/>
      <c r="K109" s="112">
        <f t="shared" si="7"/>
        <v>0</v>
      </c>
      <c r="L109" s="41">
        <f t="shared" si="8"/>
        <v>0</v>
      </c>
      <c r="M109" s="109">
        <f t="shared" si="9"/>
        <v>0</v>
      </c>
      <c r="N109" s="109">
        <f t="shared" si="10"/>
        <v>0</v>
      </c>
      <c r="O109" s="109">
        <f t="shared" si="11"/>
        <v>0</v>
      </c>
      <c r="P109" s="110">
        <f t="shared" si="12"/>
        <v>0</v>
      </c>
      <c r="Q109" s="61" t="s">
        <v>46</v>
      </c>
    </row>
    <row r="110" spans="1:17" x14ac:dyDescent="0.2">
      <c r="A110" s="36" t="s">
        <v>153</v>
      </c>
      <c r="B110" s="72"/>
      <c r="C110" s="40" t="s">
        <v>281</v>
      </c>
      <c r="D110" s="24" t="s">
        <v>329</v>
      </c>
      <c r="E110" s="46">
        <v>25.6</v>
      </c>
      <c r="F110" s="41"/>
      <c r="G110" s="109"/>
      <c r="H110" s="109">
        <f t="shared" si="13"/>
        <v>0</v>
      </c>
      <c r="I110" s="109"/>
      <c r="J110" s="109"/>
      <c r="K110" s="112">
        <f t="shared" si="7"/>
        <v>0</v>
      </c>
      <c r="L110" s="41">
        <f t="shared" si="8"/>
        <v>0</v>
      </c>
      <c r="M110" s="109">
        <f t="shared" si="9"/>
        <v>0</v>
      </c>
      <c r="N110" s="109">
        <f t="shared" si="10"/>
        <v>0</v>
      </c>
      <c r="O110" s="109">
        <f t="shared" si="11"/>
        <v>0</v>
      </c>
      <c r="P110" s="110">
        <f t="shared" si="12"/>
        <v>0</v>
      </c>
      <c r="Q110" s="61" t="s">
        <v>46</v>
      </c>
    </row>
    <row r="111" spans="1:17" x14ac:dyDescent="0.2">
      <c r="A111" s="36" t="s">
        <v>154</v>
      </c>
      <c r="B111" s="72"/>
      <c r="C111" s="40" t="s">
        <v>282</v>
      </c>
      <c r="D111" s="24" t="s">
        <v>327</v>
      </c>
      <c r="E111" s="46">
        <v>33.1</v>
      </c>
      <c r="F111" s="41"/>
      <c r="G111" s="109"/>
      <c r="H111" s="109">
        <f t="shared" si="13"/>
        <v>0</v>
      </c>
      <c r="I111" s="109"/>
      <c r="J111" s="109"/>
      <c r="K111" s="112">
        <f t="shared" si="7"/>
        <v>0</v>
      </c>
      <c r="L111" s="41">
        <f t="shared" si="8"/>
        <v>0</v>
      </c>
      <c r="M111" s="109">
        <f t="shared" si="9"/>
        <v>0</v>
      </c>
      <c r="N111" s="109">
        <f t="shared" si="10"/>
        <v>0</v>
      </c>
      <c r="O111" s="109">
        <f t="shared" si="11"/>
        <v>0</v>
      </c>
      <c r="P111" s="110">
        <f t="shared" si="12"/>
        <v>0</v>
      </c>
      <c r="Q111" s="61" t="s">
        <v>46</v>
      </c>
    </row>
    <row r="112" spans="1:17" x14ac:dyDescent="0.2">
      <c r="A112" s="36" t="s">
        <v>155</v>
      </c>
      <c r="B112" s="72"/>
      <c r="C112" s="40" t="s">
        <v>283</v>
      </c>
      <c r="D112" s="24" t="s">
        <v>329</v>
      </c>
      <c r="E112" s="46">
        <v>96.4</v>
      </c>
      <c r="F112" s="41"/>
      <c r="G112" s="109"/>
      <c r="H112" s="109">
        <f t="shared" si="13"/>
        <v>0</v>
      </c>
      <c r="I112" s="109"/>
      <c r="J112" s="109"/>
      <c r="K112" s="112">
        <f t="shared" si="7"/>
        <v>0</v>
      </c>
      <c r="L112" s="41">
        <f t="shared" si="8"/>
        <v>0</v>
      </c>
      <c r="M112" s="109">
        <f t="shared" si="9"/>
        <v>0</v>
      </c>
      <c r="N112" s="109">
        <f t="shared" si="10"/>
        <v>0</v>
      </c>
      <c r="O112" s="109">
        <f t="shared" si="11"/>
        <v>0</v>
      </c>
      <c r="P112" s="110">
        <f t="shared" si="12"/>
        <v>0</v>
      </c>
      <c r="Q112" s="61" t="s">
        <v>46</v>
      </c>
    </row>
    <row r="113" spans="1:17" x14ac:dyDescent="0.2">
      <c r="A113" s="36" t="s">
        <v>156</v>
      </c>
      <c r="B113" s="72"/>
      <c r="C113" s="40" t="s">
        <v>284</v>
      </c>
      <c r="D113" s="24" t="s">
        <v>329</v>
      </c>
      <c r="E113" s="46">
        <v>81.2</v>
      </c>
      <c r="F113" s="41"/>
      <c r="G113" s="109"/>
      <c r="H113" s="109">
        <f t="shared" si="13"/>
        <v>0</v>
      </c>
      <c r="I113" s="109"/>
      <c r="J113" s="109"/>
      <c r="K113" s="112">
        <f t="shared" si="7"/>
        <v>0</v>
      </c>
      <c r="L113" s="41">
        <f t="shared" si="8"/>
        <v>0</v>
      </c>
      <c r="M113" s="109">
        <f t="shared" si="9"/>
        <v>0</v>
      </c>
      <c r="N113" s="109">
        <f t="shared" si="10"/>
        <v>0</v>
      </c>
      <c r="O113" s="109">
        <f t="shared" si="11"/>
        <v>0</v>
      </c>
      <c r="P113" s="110">
        <f t="shared" si="12"/>
        <v>0</v>
      </c>
      <c r="Q113" s="61" t="s">
        <v>46</v>
      </c>
    </row>
    <row r="114" spans="1:17" x14ac:dyDescent="0.2">
      <c r="A114" s="36">
        <v>10</v>
      </c>
      <c r="B114" s="72"/>
      <c r="C114" s="40" t="s">
        <v>285</v>
      </c>
      <c r="D114" s="24"/>
      <c r="E114" s="46"/>
      <c r="F114" s="41"/>
      <c r="G114" s="109"/>
      <c r="H114" s="109">
        <f t="shared" si="13"/>
        <v>0</v>
      </c>
      <c r="I114" s="109"/>
      <c r="J114" s="109"/>
      <c r="K114" s="112">
        <f t="shared" si="7"/>
        <v>0</v>
      </c>
      <c r="L114" s="41">
        <f t="shared" si="8"/>
        <v>0</v>
      </c>
      <c r="M114" s="109">
        <f t="shared" si="9"/>
        <v>0</v>
      </c>
      <c r="N114" s="109">
        <f t="shared" si="10"/>
        <v>0</v>
      </c>
      <c r="O114" s="109">
        <f t="shared" si="11"/>
        <v>0</v>
      </c>
      <c r="P114" s="110">
        <f t="shared" si="12"/>
        <v>0</v>
      </c>
      <c r="Q114" s="61"/>
    </row>
    <row r="115" spans="1:17" ht="22.5" x14ac:dyDescent="0.2">
      <c r="A115" s="36" t="s">
        <v>157</v>
      </c>
      <c r="B115" s="72"/>
      <c r="C115" s="40" t="s">
        <v>286</v>
      </c>
      <c r="D115" s="24" t="s">
        <v>327</v>
      </c>
      <c r="E115" s="46">
        <v>5.61</v>
      </c>
      <c r="F115" s="41"/>
      <c r="G115" s="109"/>
      <c r="H115" s="109">
        <f t="shared" si="13"/>
        <v>0</v>
      </c>
      <c r="I115" s="109"/>
      <c r="J115" s="109"/>
      <c r="K115" s="112">
        <f t="shared" si="7"/>
        <v>0</v>
      </c>
      <c r="L115" s="41">
        <f t="shared" si="8"/>
        <v>0</v>
      </c>
      <c r="M115" s="109">
        <f t="shared" si="9"/>
        <v>0</v>
      </c>
      <c r="N115" s="109">
        <f t="shared" si="10"/>
        <v>0</v>
      </c>
      <c r="O115" s="109">
        <f t="shared" si="11"/>
        <v>0</v>
      </c>
      <c r="P115" s="110">
        <f t="shared" si="12"/>
        <v>0</v>
      </c>
      <c r="Q115" s="61" t="s">
        <v>47</v>
      </c>
    </row>
    <row r="116" spans="1:17" ht="33.75" x14ac:dyDescent="0.2">
      <c r="A116" s="36" t="s">
        <v>158</v>
      </c>
      <c r="B116" s="72"/>
      <c r="C116" s="40" t="s">
        <v>287</v>
      </c>
      <c r="D116" s="24" t="s">
        <v>327</v>
      </c>
      <c r="E116" s="46">
        <v>5.61</v>
      </c>
      <c r="F116" s="41"/>
      <c r="G116" s="109"/>
      <c r="H116" s="109">
        <f t="shared" si="13"/>
        <v>0</v>
      </c>
      <c r="I116" s="109"/>
      <c r="J116" s="109"/>
      <c r="K116" s="112">
        <f t="shared" si="7"/>
        <v>0</v>
      </c>
      <c r="L116" s="41">
        <f t="shared" si="8"/>
        <v>0</v>
      </c>
      <c r="M116" s="109">
        <f t="shared" si="9"/>
        <v>0</v>
      </c>
      <c r="N116" s="109">
        <f t="shared" si="10"/>
        <v>0</v>
      </c>
      <c r="O116" s="109">
        <f t="shared" si="11"/>
        <v>0</v>
      </c>
      <c r="P116" s="110">
        <f t="shared" si="12"/>
        <v>0</v>
      </c>
      <c r="Q116" s="61" t="s">
        <v>47</v>
      </c>
    </row>
    <row r="117" spans="1:17" ht="22.5" x14ac:dyDescent="0.2">
      <c r="A117" s="36" t="s">
        <v>159</v>
      </c>
      <c r="B117" s="72"/>
      <c r="C117" s="40" t="s">
        <v>288</v>
      </c>
      <c r="D117" s="24" t="s">
        <v>327</v>
      </c>
      <c r="E117" s="46">
        <v>8.1</v>
      </c>
      <c r="F117" s="41"/>
      <c r="G117" s="109"/>
      <c r="H117" s="109">
        <f t="shared" si="13"/>
        <v>0</v>
      </c>
      <c r="I117" s="109"/>
      <c r="J117" s="109"/>
      <c r="K117" s="112">
        <f t="shared" si="7"/>
        <v>0</v>
      </c>
      <c r="L117" s="41">
        <f t="shared" si="8"/>
        <v>0</v>
      </c>
      <c r="M117" s="109">
        <f t="shared" si="9"/>
        <v>0</v>
      </c>
      <c r="N117" s="109">
        <f t="shared" si="10"/>
        <v>0</v>
      </c>
      <c r="O117" s="109">
        <f t="shared" si="11"/>
        <v>0</v>
      </c>
      <c r="P117" s="110">
        <f t="shared" si="12"/>
        <v>0</v>
      </c>
      <c r="Q117" s="61" t="s">
        <v>47</v>
      </c>
    </row>
    <row r="118" spans="1:17" ht="22.5" x14ac:dyDescent="0.2">
      <c r="A118" s="36" t="s">
        <v>160</v>
      </c>
      <c r="B118" s="72"/>
      <c r="C118" s="40" t="s">
        <v>289</v>
      </c>
      <c r="D118" s="24" t="s">
        <v>327</v>
      </c>
      <c r="E118" s="46">
        <v>8.1</v>
      </c>
      <c r="F118" s="41"/>
      <c r="G118" s="109"/>
      <c r="H118" s="109">
        <f t="shared" si="13"/>
        <v>0</v>
      </c>
      <c r="I118" s="109"/>
      <c r="J118" s="109"/>
      <c r="K118" s="112">
        <f t="shared" si="7"/>
        <v>0</v>
      </c>
      <c r="L118" s="41">
        <f t="shared" si="8"/>
        <v>0</v>
      </c>
      <c r="M118" s="109">
        <f t="shared" si="9"/>
        <v>0</v>
      </c>
      <c r="N118" s="109">
        <f t="shared" si="10"/>
        <v>0</v>
      </c>
      <c r="O118" s="109">
        <f t="shared" si="11"/>
        <v>0</v>
      </c>
      <c r="P118" s="110">
        <f t="shared" si="12"/>
        <v>0</v>
      </c>
      <c r="Q118" s="61" t="s">
        <v>47</v>
      </c>
    </row>
    <row r="119" spans="1:17" x14ac:dyDescent="0.2">
      <c r="A119" s="51">
        <v>11</v>
      </c>
      <c r="B119" s="72"/>
      <c r="C119" s="40" t="s">
        <v>290</v>
      </c>
      <c r="D119" s="24"/>
      <c r="E119" s="46"/>
      <c r="F119" s="41"/>
      <c r="G119" s="109"/>
      <c r="H119" s="109">
        <f t="shared" si="13"/>
        <v>0</v>
      </c>
      <c r="I119" s="109"/>
      <c r="J119" s="109"/>
      <c r="K119" s="112">
        <f t="shared" si="7"/>
        <v>0</v>
      </c>
      <c r="L119" s="41">
        <f t="shared" si="8"/>
        <v>0</v>
      </c>
      <c r="M119" s="109">
        <f t="shared" si="9"/>
        <v>0</v>
      </c>
      <c r="N119" s="109">
        <f t="shared" si="10"/>
        <v>0</v>
      </c>
      <c r="O119" s="109">
        <f t="shared" si="11"/>
        <v>0</v>
      </c>
      <c r="P119" s="110">
        <f t="shared" si="12"/>
        <v>0</v>
      </c>
      <c r="Q119" s="61"/>
    </row>
    <row r="120" spans="1:17" x14ac:dyDescent="0.2">
      <c r="A120" s="36" t="s">
        <v>161</v>
      </c>
      <c r="B120" s="72"/>
      <c r="C120" s="40" t="s">
        <v>291</v>
      </c>
      <c r="D120" s="24" t="s">
        <v>333</v>
      </c>
      <c r="E120" s="46">
        <v>5.6</v>
      </c>
      <c r="F120" s="41"/>
      <c r="G120" s="109"/>
      <c r="H120" s="109">
        <f t="shared" si="13"/>
        <v>0</v>
      </c>
      <c r="I120" s="109"/>
      <c r="J120" s="109"/>
      <c r="K120" s="112">
        <f t="shared" si="7"/>
        <v>0</v>
      </c>
      <c r="L120" s="41">
        <f t="shared" si="8"/>
        <v>0</v>
      </c>
      <c r="M120" s="109">
        <f t="shared" si="9"/>
        <v>0</v>
      </c>
      <c r="N120" s="109">
        <f t="shared" si="10"/>
        <v>0</v>
      </c>
      <c r="O120" s="109">
        <f t="shared" si="11"/>
        <v>0</v>
      </c>
      <c r="P120" s="110">
        <f t="shared" si="12"/>
        <v>0</v>
      </c>
      <c r="Q120" s="61" t="s">
        <v>46</v>
      </c>
    </row>
    <row r="121" spans="1:17" x14ac:dyDescent="0.2">
      <c r="A121" s="36" t="s">
        <v>162</v>
      </c>
      <c r="B121" s="72"/>
      <c r="C121" s="40" t="s">
        <v>292</v>
      </c>
      <c r="D121" s="24" t="s">
        <v>333</v>
      </c>
      <c r="E121" s="46">
        <v>3.5</v>
      </c>
      <c r="F121" s="41"/>
      <c r="G121" s="109"/>
      <c r="H121" s="109">
        <f t="shared" si="13"/>
        <v>0</v>
      </c>
      <c r="I121" s="109"/>
      <c r="J121" s="109"/>
      <c r="K121" s="112">
        <f t="shared" si="7"/>
        <v>0</v>
      </c>
      <c r="L121" s="41">
        <f t="shared" si="8"/>
        <v>0</v>
      </c>
      <c r="M121" s="109">
        <f t="shared" si="9"/>
        <v>0</v>
      </c>
      <c r="N121" s="109">
        <f t="shared" si="10"/>
        <v>0</v>
      </c>
      <c r="O121" s="109">
        <f t="shared" si="11"/>
        <v>0</v>
      </c>
      <c r="P121" s="110">
        <f t="shared" si="12"/>
        <v>0</v>
      </c>
      <c r="Q121" s="61" t="s">
        <v>46</v>
      </c>
    </row>
    <row r="122" spans="1:17" x14ac:dyDescent="0.2">
      <c r="A122" s="36" t="s">
        <v>163</v>
      </c>
      <c r="B122" s="72"/>
      <c r="C122" s="40" t="s">
        <v>293</v>
      </c>
      <c r="D122" s="24" t="s">
        <v>327</v>
      </c>
      <c r="E122" s="46">
        <v>65</v>
      </c>
      <c r="F122" s="41"/>
      <c r="G122" s="109"/>
      <c r="H122" s="109">
        <f t="shared" si="13"/>
        <v>0</v>
      </c>
      <c r="I122" s="109"/>
      <c r="J122" s="109"/>
      <c r="K122" s="112">
        <f t="shared" si="7"/>
        <v>0</v>
      </c>
      <c r="L122" s="41">
        <f t="shared" si="8"/>
        <v>0</v>
      </c>
      <c r="M122" s="109">
        <f t="shared" si="9"/>
        <v>0</v>
      </c>
      <c r="N122" s="109">
        <f t="shared" si="10"/>
        <v>0</v>
      </c>
      <c r="O122" s="109">
        <f t="shared" si="11"/>
        <v>0</v>
      </c>
      <c r="P122" s="110">
        <f t="shared" si="12"/>
        <v>0</v>
      </c>
      <c r="Q122" s="61" t="s">
        <v>46</v>
      </c>
    </row>
    <row r="123" spans="1:17" x14ac:dyDescent="0.2">
      <c r="A123" s="36" t="s">
        <v>164</v>
      </c>
      <c r="B123" s="72"/>
      <c r="C123" s="40" t="s">
        <v>294</v>
      </c>
      <c r="D123" s="24" t="s">
        <v>329</v>
      </c>
      <c r="E123" s="46">
        <v>119.3</v>
      </c>
      <c r="F123" s="41"/>
      <c r="G123" s="109"/>
      <c r="H123" s="109">
        <f t="shared" si="13"/>
        <v>0</v>
      </c>
      <c r="I123" s="109"/>
      <c r="J123" s="109"/>
      <c r="K123" s="112">
        <f t="shared" si="7"/>
        <v>0</v>
      </c>
      <c r="L123" s="41">
        <f t="shared" si="8"/>
        <v>0</v>
      </c>
      <c r="M123" s="109">
        <f t="shared" si="9"/>
        <v>0</v>
      </c>
      <c r="N123" s="109">
        <f t="shared" si="10"/>
        <v>0</v>
      </c>
      <c r="O123" s="109">
        <f t="shared" si="11"/>
        <v>0</v>
      </c>
      <c r="P123" s="110">
        <f t="shared" si="12"/>
        <v>0</v>
      </c>
      <c r="Q123" s="61" t="s">
        <v>46</v>
      </c>
    </row>
    <row r="124" spans="1:17" x14ac:dyDescent="0.2">
      <c r="A124" s="36">
        <v>12</v>
      </c>
      <c r="B124" s="72"/>
      <c r="C124" s="40" t="s">
        <v>295</v>
      </c>
      <c r="D124" s="24"/>
      <c r="E124" s="46"/>
      <c r="F124" s="41"/>
      <c r="G124" s="109"/>
      <c r="H124" s="109">
        <f t="shared" si="13"/>
        <v>0</v>
      </c>
      <c r="I124" s="109"/>
      <c r="J124" s="109"/>
      <c r="K124" s="112">
        <f t="shared" si="7"/>
        <v>0</v>
      </c>
      <c r="L124" s="41">
        <f t="shared" si="8"/>
        <v>0</v>
      </c>
      <c r="M124" s="109">
        <f t="shared" si="9"/>
        <v>0</v>
      </c>
      <c r="N124" s="109">
        <f t="shared" si="10"/>
        <v>0</v>
      </c>
      <c r="O124" s="109">
        <f t="shared" si="11"/>
        <v>0</v>
      </c>
      <c r="P124" s="110">
        <f t="shared" si="12"/>
        <v>0</v>
      </c>
      <c r="Q124" s="61"/>
    </row>
    <row r="125" spans="1:17" ht="33.75" x14ac:dyDescent="0.2">
      <c r="A125" s="36" t="s">
        <v>165</v>
      </c>
      <c r="B125" s="72"/>
      <c r="C125" s="40" t="s">
        <v>296</v>
      </c>
      <c r="D125" s="24" t="s">
        <v>334</v>
      </c>
      <c r="E125" s="46">
        <v>2</v>
      </c>
      <c r="F125" s="41"/>
      <c r="G125" s="109"/>
      <c r="H125" s="109">
        <f t="shared" si="13"/>
        <v>0</v>
      </c>
      <c r="I125" s="109"/>
      <c r="J125" s="109"/>
      <c r="K125" s="112">
        <f t="shared" si="7"/>
        <v>0</v>
      </c>
      <c r="L125" s="41">
        <f t="shared" si="8"/>
        <v>0</v>
      </c>
      <c r="M125" s="109">
        <f t="shared" si="9"/>
        <v>0</v>
      </c>
      <c r="N125" s="109">
        <f t="shared" si="10"/>
        <v>0</v>
      </c>
      <c r="O125" s="109">
        <f t="shared" si="11"/>
        <v>0</v>
      </c>
      <c r="P125" s="110">
        <f t="shared" si="12"/>
        <v>0</v>
      </c>
      <c r="Q125" s="61" t="s">
        <v>47</v>
      </c>
    </row>
    <row r="126" spans="1:17" x14ac:dyDescent="0.2">
      <c r="A126" s="36"/>
      <c r="B126" s="72"/>
      <c r="C126" s="40" t="s">
        <v>297</v>
      </c>
      <c r="D126" s="24"/>
      <c r="E126" s="46"/>
      <c r="F126" s="41"/>
      <c r="G126" s="109"/>
      <c r="H126" s="109">
        <f t="shared" si="13"/>
        <v>0</v>
      </c>
      <c r="I126" s="109"/>
      <c r="J126" s="109"/>
      <c r="K126" s="112">
        <f t="shared" si="7"/>
        <v>0</v>
      </c>
      <c r="L126" s="41">
        <f t="shared" si="8"/>
        <v>0</v>
      </c>
      <c r="M126" s="109">
        <f t="shared" si="9"/>
        <v>0</v>
      </c>
      <c r="N126" s="109">
        <f t="shared" si="10"/>
        <v>0</v>
      </c>
      <c r="O126" s="109">
        <f t="shared" si="11"/>
        <v>0</v>
      </c>
      <c r="P126" s="110">
        <f t="shared" si="12"/>
        <v>0</v>
      </c>
      <c r="Q126" s="61"/>
    </row>
    <row r="127" spans="1:17" x14ac:dyDescent="0.2">
      <c r="A127" s="36" t="s">
        <v>166</v>
      </c>
      <c r="B127" s="72"/>
      <c r="C127" s="40" t="s">
        <v>298</v>
      </c>
      <c r="D127" s="24" t="s">
        <v>327</v>
      </c>
      <c r="E127" s="46">
        <v>961</v>
      </c>
      <c r="F127" s="41"/>
      <c r="G127" s="109"/>
      <c r="H127" s="109">
        <f t="shared" si="13"/>
        <v>0</v>
      </c>
      <c r="I127" s="109"/>
      <c r="J127" s="109"/>
      <c r="K127" s="112">
        <f t="shared" si="7"/>
        <v>0</v>
      </c>
      <c r="L127" s="41">
        <f t="shared" si="8"/>
        <v>0</v>
      </c>
      <c r="M127" s="109">
        <f t="shared" si="9"/>
        <v>0</v>
      </c>
      <c r="N127" s="109">
        <f t="shared" si="10"/>
        <v>0</v>
      </c>
      <c r="O127" s="109">
        <f t="shared" si="11"/>
        <v>0</v>
      </c>
      <c r="P127" s="110">
        <f t="shared" si="12"/>
        <v>0</v>
      </c>
      <c r="Q127" s="61" t="s">
        <v>47</v>
      </c>
    </row>
    <row r="128" spans="1:17" x14ac:dyDescent="0.2">
      <c r="A128" s="36" t="s">
        <v>167</v>
      </c>
      <c r="B128" s="72"/>
      <c r="C128" s="40" t="s">
        <v>299</v>
      </c>
      <c r="D128" s="24" t="s">
        <v>327</v>
      </c>
      <c r="E128" s="46">
        <v>961</v>
      </c>
      <c r="F128" s="41"/>
      <c r="G128" s="109"/>
      <c r="H128" s="109">
        <f t="shared" si="13"/>
        <v>0</v>
      </c>
      <c r="I128" s="109"/>
      <c r="J128" s="109"/>
      <c r="K128" s="112">
        <f t="shared" si="7"/>
        <v>0</v>
      </c>
      <c r="L128" s="41">
        <f t="shared" si="8"/>
        <v>0</v>
      </c>
      <c r="M128" s="109">
        <f t="shared" si="9"/>
        <v>0</v>
      </c>
      <c r="N128" s="109">
        <f t="shared" si="10"/>
        <v>0</v>
      </c>
      <c r="O128" s="109">
        <f t="shared" si="11"/>
        <v>0</v>
      </c>
      <c r="P128" s="110">
        <f t="shared" si="12"/>
        <v>0</v>
      </c>
      <c r="Q128" s="61" t="s">
        <v>47</v>
      </c>
    </row>
    <row r="129" spans="1:17" x14ac:dyDescent="0.2">
      <c r="A129" s="36" t="s">
        <v>168</v>
      </c>
      <c r="B129" s="72"/>
      <c r="C129" s="40" t="s">
        <v>300</v>
      </c>
      <c r="D129" s="24" t="s">
        <v>327</v>
      </c>
      <c r="E129" s="46">
        <v>961</v>
      </c>
      <c r="F129" s="41"/>
      <c r="G129" s="109"/>
      <c r="H129" s="109">
        <f t="shared" si="13"/>
        <v>0</v>
      </c>
      <c r="I129" s="109"/>
      <c r="J129" s="109"/>
      <c r="K129" s="112">
        <f t="shared" si="7"/>
        <v>0</v>
      </c>
      <c r="L129" s="41">
        <f t="shared" si="8"/>
        <v>0</v>
      </c>
      <c r="M129" s="109">
        <f t="shared" si="9"/>
        <v>0</v>
      </c>
      <c r="N129" s="109">
        <f t="shared" si="10"/>
        <v>0</v>
      </c>
      <c r="O129" s="109">
        <f t="shared" si="11"/>
        <v>0</v>
      </c>
      <c r="P129" s="110">
        <f t="shared" si="12"/>
        <v>0</v>
      </c>
      <c r="Q129" s="61" t="s">
        <v>47</v>
      </c>
    </row>
    <row r="130" spans="1:17" x14ac:dyDescent="0.2">
      <c r="A130" s="36" t="s">
        <v>169</v>
      </c>
      <c r="B130" s="72"/>
      <c r="C130" s="40" t="s">
        <v>301</v>
      </c>
      <c r="D130" s="24" t="s">
        <v>327</v>
      </c>
      <c r="E130" s="46">
        <v>961</v>
      </c>
      <c r="F130" s="41"/>
      <c r="G130" s="109"/>
      <c r="H130" s="109">
        <f t="shared" si="13"/>
        <v>0</v>
      </c>
      <c r="I130" s="109"/>
      <c r="J130" s="109"/>
      <c r="K130" s="112">
        <f t="shared" si="7"/>
        <v>0</v>
      </c>
      <c r="L130" s="41">
        <f t="shared" si="8"/>
        <v>0</v>
      </c>
      <c r="M130" s="109">
        <f t="shared" si="9"/>
        <v>0</v>
      </c>
      <c r="N130" s="109">
        <f t="shared" si="10"/>
        <v>0</v>
      </c>
      <c r="O130" s="109">
        <f t="shared" si="11"/>
        <v>0</v>
      </c>
      <c r="P130" s="110">
        <f t="shared" si="12"/>
        <v>0</v>
      </c>
      <c r="Q130" s="61" t="s">
        <v>47</v>
      </c>
    </row>
    <row r="131" spans="1:17" x14ac:dyDescent="0.2">
      <c r="A131" s="36" t="s">
        <v>170</v>
      </c>
      <c r="B131" s="72"/>
      <c r="C131" s="40" t="s">
        <v>302</v>
      </c>
      <c r="D131" s="24" t="s">
        <v>327</v>
      </c>
      <c r="E131" s="46">
        <v>961</v>
      </c>
      <c r="F131" s="41"/>
      <c r="G131" s="109"/>
      <c r="H131" s="109">
        <f t="shared" si="13"/>
        <v>0</v>
      </c>
      <c r="I131" s="109"/>
      <c r="J131" s="109"/>
      <c r="K131" s="112">
        <f t="shared" si="7"/>
        <v>0</v>
      </c>
      <c r="L131" s="41">
        <f t="shared" si="8"/>
        <v>0</v>
      </c>
      <c r="M131" s="109">
        <f t="shared" si="9"/>
        <v>0</v>
      </c>
      <c r="N131" s="109">
        <f t="shared" si="10"/>
        <v>0</v>
      </c>
      <c r="O131" s="109">
        <f t="shared" si="11"/>
        <v>0</v>
      </c>
      <c r="P131" s="110">
        <f t="shared" si="12"/>
        <v>0</v>
      </c>
      <c r="Q131" s="61" t="s">
        <v>47</v>
      </c>
    </row>
    <row r="132" spans="1:17" x14ac:dyDescent="0.2">
      <c r="A132" s="36"/>
      <c r="B132" s="72"/>
      <c r="C132" s="40" t="s">
        <v>303</v>
      </c>
      <c r="D132" s="24"/>
      <c r="E132" s="46"/>
      <c r="F132" s="41"/>
      <c r="G132" s="109"/>
      <c r="H132" s="109">
        <f t="shared" si="13"/>
        <v>0</v>
      </c>
      <c r="I132" s="109"/>
      <c r="J132" s="109"/>
      <c r="K132" s="112">
        <f t="shared" si="7"/>
        <v>0</v>
      </c>
      <c r="L132" s="41">
        <f t="shared" si="8"/>
        <v>0</v>
      </c>
      <c r="M132" s="109">
        <f t="shared" si="9"/>
        <v>0</v>
      </c>
      <c r="N132" s="109">
        <f t="shared" si="10"/>
        <v>0</v>
      </c>
      <c r="O132" s="109">
        <f t="shared" si="11"/>
        <v>0</v>
      </c>
      <c r="P132" s="110">
        <f t="shared" si="12"/>
        <v>0</v>
      </c>
      <c r="Q132" s="61"/>
    </row>
    <row r="133" spans="1:17" x14ac:dyDescent="0.2">
      <c r="A133" s="36" t="s">
        <v>171</v>
      </c>
      <c r="B133" s="72"/>
      <c r="C133" s="40" t="s">
        <v>304</v>
      </c>
      <c r="D133" s="24" t="s">
        <v>327</v>
      </c>
      <c r="E133" s="46">
        <v>247</v>
      </c>
      <c r="F133" s="41"/>
      <c r="G133" s="109"/>
      <c r="H133" s="109">
        <f t="shared" si="13"/>
        <v>0</v>
      </c>
      <c r="I133" s="109"/>
      <c r="J133" s="109"/>
      <c r="K133" s="112">
        <f t="shared" si="7"/>
        <v>0</v>
      </c>
      <c r="L133" s="41">
        <f t="shared" si="8"/>
        <v>0</v>
      </c>
      <c r="M133" s="109">
        <f t="shared" si="9"/>
        <v>0</v>
      </c>
      <c r="N133" s="109">
        <f t="shared" si="10"/>
        <v>0</v>
      </c>
      <c r="O133" s="109">
        <f t="shared" si="11"/>
        <v>0</v>
      </c>
      <c r="P133" s="110">
        <f t="shared" si="12"/>
        <v>0</v>
      </c>
      <c r="Q133" s="61" t="s">
        <v>47</v>
      </c>
    </row>
    <row r="134" spans="1:17" x14ac:dyDescent="0.2">
      <c r="A134" s="36" t="s">
        <v>172</v>
      </c>
      <c r="B134" s="72"/>
      <c r="C134" s="40" t="s">
        <v>305</v>
      </c>
      <c r="D134" s="24" t="s">
        <v>327</v>
      </c>
      <c r="E134" s="46">
        <v>247</v>
      </c>
      <c r="F134" s="41"/>
      <c r="G134" s="109"/>
      <c r="H134" s="109">
        <f t="shared" si="13"/>
        <v>0</v>
      </c>
      <c r="I134" s="109"/>
      <c r="J134" s="109"/>
      <c r="K134" s="112">
        <f t="shared" si="7"/>
        <v>0</v>
      </c>
      <c r="L134" s="41">
        <f t="shared" si="8"/>
        <v>0</v>
      </c>
      <c r="M134" s="109">
        <f t="shared" si="9"/>
        <v>0</v>
      </c>
      <c r="N134" s="109">
        <f t="shared" si="10"/>
        <v>0</v>
      </c>
      <c r="O134" s="109">
        <f t="shared" si="11"/>
        <v>0</v>
      </c>
      <c r="P134" s="110">
        <f t="shared" si="12"/>
        <v>0</v>
      </c>
      <c r="Q134" s="61" t="s">
        <v>47</v>
      </c>
    </row>
    <row r="135" spans="1:17" x14ac:dyDescent="0.2">
      <c r="A135" s="36" t="s">
        <v>173</v>
      </c>
      <c r="B135" s="72"/>
      <c r="C135" s="40" t="s">
        <v>306</v>
      </c>
      <c r="D135" s="24" t="s">
        <v>327</v>
      </c>
      <c r="E135" s="46">
        <v>247</v>
      </c>
      <c r="F135" s="41"/>
      <c r="G135" s="109"/>
      <c r="H135" s="109">
        <f t="shared" si="13"/>
        <v>0</v>
      </c>
      <c r="I135" s="109"/>
      <c r="J135" s="109"/>
      <c r="K135" s="112">
        <f t="shared" si="7"/>
        <v>0</v>
      </c>
      <c r="L135" s="41">
        <f t="shared" si="8"/>
        <v>0</v>
      </c>
      <c r="M135" s="109">
        <f t="shared" si="9"/>
        <v>0</v>
      </c>
      <c r="N135" s="109">
        <f t="shared" si="10"/>
        <v>0</v>
      </c>
      <c r="O135" s="109">
        <f t="shared" si="11"/>
        <v>0</v>
      </c>
      <c r="P135" s="110">
        <f t="shared" si="12"/>
        <v>0</v>
      </c>
      <c r="Q135" s="61" t="s">
        <v>47</v>
      </c>
    </row>
    <row r="136" spans="1:17" x14ac:dyDescent="0.2">
      <c r="A136" s="36" t="s">
        <v>174</v>
      </c>
      <c r="B136" s="72"/>
      <c r="C136" s="40" t="s">
        <v>307</v>
      </c>
      <c r="D136" s="24" t="s">
        <v>327</v>
      </c>
      <c r="E136" s="46">
        <v>247</v>
      </c>
      <c r="F136" s="41"/>
      <c r="G136" s="109"/>
      <c r="H136" s="109">
        <f t="shared" si="13"/>
        <v>0</v>
      </c>
      <c r="I136" s="109"/>
      <c r="J136" s="109"/>
      <c r="K136" s="112">
        <f t="shared" si="7"/>
        <v>0</v>
      </c>
      <c r="L136" s="41">
        <f t="shared" si="8"/>
        <v>0</v>
      </c>
      <c r="M136" s="109">
        <f t="shared" si="9"/>
        <v>0</v>
      </c>
      <c r="N136" s="109">
        <f t="shared" si="10"/>
        <v>0</v>
      </c>
      <c r="O136" s="109">
        <f t="shared" si="11"/>
        <v>0</v>
      </c>
      <c r="P136" s="110">
        <f t="shared" si="12"/>
        <v>0</v>
      </c>
      <c r="Q136" s="61" t="s">
        <v>47</v>
      </c>
    </row>
    <row r="137" spans="1:17" x14ac:dyDescent="0.2">
      <c r="A137" s="36" t="s">
        <v>175</v>
      </c>
      <c r="B137" s="72"/>
      <c r="C137" s="40" t="s">
        <v>308</v>
      </c>
      <c r="D137" s="24" t="s">
        <v>327</v>
      </c>
      <c r="E137" s="46">
        <v>247</v>
      </c>
      <c r="F137" s="41"/>
      <c r="G137" s="109"/>
      <c r="H137" s="109">
        <f t="shared" si="13"/>
        <v>0</v>
      </c>
      <c r="I137" s="109"/>
      <c r="J137" s="109"/>
      <c r="K137" s="112">
        <f t="shared" si="7"/>
        <v>0</v>
      </c>
      <c r="L137" s="41">
        <f t="shared" si="8"/>
        <v>0</v>
      </c>
      <c r="M137" s="109">
        <f t="shared" si="9"/>
        <v>0</v>
      </c>
      <c r="N137" s="109">
        <f t="shared" si="10"/>
        <v>0</v>
      </c>
      <c r="O137" s="109">
        <f t="shared" si="11"/>
        <v>0</v>
      </c>
      <c r="P137" s="110">
        <f t="shared" si="12"/>
        <v>0</v>
      </c>
      <c r="Q137" s="61" t="s">
        <v>47</v>
      </c>
    </row>
    <row r="138" spans="1:17" x14ac:dyDescent="0.2">
      <c r="A138" s="36"/>
      <c r="B138" s="72"/>
      <c r="C138" s="40" t="s">
        <v>309</v>
      </c>
      <c r="D138" s="24"/>
      <c r="E138" s="46"/>
      <c r="F138" s="41"/>
      <c r="G138" s="109"/>
      <c r="H138" s="109">
        <f t="shared" si="13"/>
        <v>0</v>
      </c>
      <c r="I138" s="109"/>
      <c r="J138" s="109"/>
      <c r="K138" s="112">
        <f t="shared" si="7"/>
        <v>0</v>
      </c>
      <c r="L138" s="41">
        <f t="shared" si="8"/>
        <v>0</v>
      </c>
      <c r="M138" s="109">
        <f t="shared" si="9"/>
        <v>0</v>
      </c>
      <c r="N138" s="109">
        <f t="shared" si="10"/>
        <v>0</v>
      </c>
      <c r="O138" s="109">
        <f t="shared" si="11"/>
        <v>0</v>
      </c>
      <c r="P138" s="110">
        <f t="shared" si="12"/>
        <v>0</v>
      </c>
      <c r="Q138" s="61"/>
    </row>
    <row r="139" spans="1:17" ht="67.5" x14ac:dyDescent="0.2">
      <c r="A139" s="36"/>
      <c r="B139" s="72"/>
      <c r="C139" s="40" t="s">
        <v>310</v>
      </c>
      <c r="D139" s="24" t="s">
        <v>327</v>
      </c>
      <c r="E139" s="46">
        <v>160</v>
      </c>
      <c r="F139" s="41"/>
      <c r="G139" s="109"/>
      <c r="H139" s="109">
        <f t="shared" si="13"/>
        <v>0</v>
      </c>
      <c r="I139" s="109"/>
      <c r="J139" s="109"/>
      <c r="K139" s="112">
        <f t="shared" si="7"/>
        <v>0</v>
      </c>
      <c r="L139" s="41">
        <f t="shared" si="8"/>
        <v>0</v>
      </c>
      <c r="M139" s="109">
        <f t="shared" si="9"/>
        <v>0</v>
      </c>
      <c r="N139" s="109">
        <f t="shared" si="10"/>
        <v>0</v>
      </c>
      <c r="O139" s="109">
        <f t="shared" si="11"/>
        <v>0</v>
      </c>
      <c r="P139" s="110">
        <f t="shared" si="12"/>
        <v>0</v>
      </c>
      <c r="Q139" s="61" t="s">
        <v>54</v>
      </c>
    </row>
    <row r="140" spans="1:17" x14ac:dyDescent="0.2">
      <c r="A140" s="36"/>
      <c r="B140" s="72"/>
      <c r="C140" s="40" t="s">
        <v>311</v>
      </c>
      <c r="D140" s="24"/>
      <c r="E140" s="46"/>
      <c r="F140" s="41"/>
      <c r="G140" s="109"/>
      <c r="H140" s="109">
        <f t="shared" si="13"/>
        <v>0</v>
      </c>
      <c r="I140" s="109"/>
      <c r="J140" s="109"/>
      <c r="K140" s="112">
        <f t="shared" si="7"/>
        <v>0</v>
      </c>
      <c r="L140" s="41">
        <f t="shared" si="8"/>
        <v>0</v>
      </c>
      <c r="M140" s="109">
        <f t="shared" si="9"/>
        <v>0</v>
      </c>
      <c r="N140" s="109">
        <f t="shared" si="10"/>
        <v>0</v>
      </c>
      <c r="O140" s="109">
        <f t="shared" si="11"/>
        <v>0</v>
      </c>
      <c r="P140" s="110">
        <f t="shared" si="12"/>
        <v>0</v>
      </c>
      <c r="Q140" s="61"/>
    </row>
    <row r="141" spans="1:17" ht="22.5" x14ac:dyDescent="0.2">
      <c r="A141" s="36" t="s">
        <v>176</v>
      </c>
      <c r="B141" s="72"/>
      <c r="C141" s="40" t="s">
        <v>312</v>
      </c>
      <c r="D141" s="24" t="s">
        <v>335</v>
      </c>
      <c r="E141" s="46">
        <v>39.4</v>
      </c>
      <c r="F141" s="41"/>
      <c r="G141" s="109"/>
      <c r="H141" s="109">
        <f t="shared" si="13"/>
        <v>0</v>
      </c>
      <c r="I141" s="109"/>
      <c r="J141" s="109"/>
      <c r="K141" s="112">
        <f t="shared" si="7"/>
        <v>0</v>
      </c>
      <c r="L141" s="41">
        <f t="shared" si="8"/>
        <v>0</v>
      </c>
      <c r="M141" s="109">
        <f t="shared" si="9"/>
        <v>0</v>
      </c>
      <c r="N141" s="109">
        <f t="shared" si="10"/>
        <v>0</v>
      </c>
      <c r="O141" s="109">
        <f t="shared" si="11"/>
        <v>0</v>
      </c>
      <c r="P141" s="110">
        <f t="shared" si="12"/>
        <v>0</v>
      </c>
      <c r="Q141" s="61" t="s">
        <v>54</v>
      </c>
    </row>
    <row r="142" spans="1:17" x14ac:dyDescent="0.2">
      <c r="A142" s="36" t="s">
        <v>177</v>
      </c>
      <c r="B142" s="72"/>
      <c r="C142" s="40" t="s">
        <v>313</v>
      </c>
      <c r="D142" s="24" t="s">
        <v>335</v>
      </c>
      <c r="E142" s="46">
        <v>39.4</v>
      </c>
      <c r="F142" s="41"/>
      <c r="G142" s="109"/>
      <c r="H142" s="109">
        <f t="shared" si="13"/>
        <v>0</v>
      </c>
      <c r="I142" s="109"/>
      <c r="J142" s="109"/>
      <c r="K142" s="112">
        <f t="shared" si="7"/>
        <v>0</v>
      </c>
      <c r="L142" s="41">
        <f t="shared" si="8"/>
        <v>0</v>
      </c>
      <c r="M142" s="109">
        <f t="shared" si="9"/>
        <v>0</v>
      </c>
      <c r="N142" s="109">
        <f t="shared" si="10"/>
        <v>0</v>
      </c>
      <c r="O142" s="109">
        <f t="shared" si="11"/>
        <v>0</v>
      </c>
      <c r="P142" s="110">
        <f t="shared" si="12"/>
        <v>0</v>
      </c>
      <c r="Q142" s="61" t="s">
        <v>54</v>
      </c>
    </row>
    <row r="143" spans="1:17" x14ac:dyDescent="0.2">
      <c r="A143" s="36"/>
      <c r="B143" s="72"/>
      <c r="C143" s="40" t="s">
        <v>314</v>
      </c>
      <c r="D143" s="24"/>
      <c r="E143" s="46"/>
      <c r="F143" s="41"/>
      <c r="G143" s="109"/>
      <c r="H143" s="109">
        <f t="shared" si="13"/>
        <v>0</v>
      </c>
      <c r="I143" s="109"/>
      <c r="J143" s="109"/>
      <c r="K143" s="112">
        <f t="shared" ref="K143:K155" si="14">SUM(H143:J143)</f>
        <v>0</v>
      </c>
      <c r="L143" s="41">
        <f t="shared" ref="L143:L155" si="15">E143*F143</f>
        <v>0</v>
      </c>
      <c r="M143" s="109">
        <f t="shared" ref="M143:M155" si="16">H143*E143</f>
        <v>0</v>
      </c>
      <c r="N143" s="109">
        <f t="shared" ref="N143:N155" si="17">I143*E143</f>
        <v>0</v>
      </c>
      <c r="O143" s="109">
        <f t="shared" ref="O143:O155" si="18">J143*E143</f>
        <v>0</v>
      </c>
      <c r="P143" s="110">
        <f t="shared" ref="P143:P155" si="19">SUM(M143:O143)</f>
        <v>0</v>
      </c>
      <c r="Q143" s="61"/>
    </row>
    <row r="144" spans="1:17" ht="22.5" x14ac:dyDescent="0.2">
      <c r="A144" s="36" t="s">
        <v>178</v>
      </c>
      <c r="B144" s="72"/>
      <c r="C144" s="40" t="s">
        <v>315</v>
      </c>
      <c r="D144" s="24" t="s">
        <v>327</v>
      </c>
      <c r="E144" s="46">
        <v>160</v>
      </c>
      <c r="F144" s="41"/>
      <c r="G144" s="109"/>
      <c r="H144" s="109">
        <f t="shared" ref="H144:H155" si="20">F144*G144</f>
        <v>0</v>
      </c>
      <c r="I144" s="109"/>
      <c r="J144" s="109"/>
      <c r="K144" s="112">
        <f t="shared" si="14"/>
        <v>0</v>
      </c>
      <c r="L144" s="41">
        <f t="shared" si="15"/>
        <v>0</v>
      </c>
      <c r="M144" s="109">
        <f t="shared" si="16"/>
        <v>0</v>
      </c>
      <c r="N144" s="109">
        <f t="shared" si="17"/>
        <v>0</v>
      </c>
      <c r="O144" s="109">
        <f t="shared" si="18"/>
        <v>0</v>
      </c>
      <c r="P144" s="110">
        <f t="shared" si="19"/>
        <v>0</v>
      </c>
      <c r="Q144" s="61" t="s">
        <v>47</v>
      </c>
    </row>
    <row r="145" spans="1:17" x14ac:dyDescent="0.2">
      <c r="A145" s="36"/>
      <c r="B145" s="72"/>
      <c r="C145" s="40" t="s">
        <v>316</v>
      </c>
      <c r="D145" s="24"/>
      <c r="E145" s="46"/>
      <c r="F145" s="41"/>
      <c r="G145" s="109"/>
      <c r="H145" s="109">
        <f t="shared" si="20"/>
        <v>0</v>
      </c>
      <c r="I145" s="109"/>
      <c r="J145" s="109"/>
      <c r="K145" s="112">
        <f t="shared" si="14"/>
        <v>0</v>
      </c>
      <c r="L145" s="41">
        <f t="shared" si="15"/>
        <v>0</v>
      </c>
      <c r="M145" s="109">
        <f t="shared" si="16"/>
        <v>0</v>
      </c>
      <c r="N145" s="109">
        <f t="shared" si="17"/>
        <v>0</v>
      </c>
      <c r="O145" s="109">
        <f t="shared" si="18"/>
        <v>0</v>
      </c>
      <c r="P145" s="110">
        <f t="shared" si="19"/>
        <v>0</v>
      </c>
      <c r="Q145" s="61"/>
    </row>
    <row r="146" spans="1:17" x14ac:dyDescent="0.2">
      <c r="A146" s="36" t="s">
        <v>179</v>
      </c>
      <c r="B146" s="72"/>
      <c r="C146" s="40" t="s">
        <v>317</v>
      </c>
      <c r="D146" s="24" t="s">
        <v>328</v>
      </c>
      <c r="E146" s="46">
        <v>64</v>
      </c>
      <c r="F146" s="41"/>
      <c r="G146" s="109"/>
      <c r="H146" s="109">
        <f t="shared" si="20"/>
        <v>0</v>
      </c>
      <c r="I146" s="109"/>
      <c r="J146" s="109"/>
      <c r="K146" s="112">
        <f t="shared" si="14"/>
        <v>0</v>
      </c>
      <c r="L146" s="41">
        <f t="shared" si="15"/>
        <v>0</v>
      </c>
      <c r="M146" s="109">
        <f t="shared" si="16"/>
        <v>0</v>
      </c>
      <c r="N146" s="109">
        <f t="shared" si="17"/>
        <v>0</v>
      </c>
      <c r="O146" s="109">
        <f t="shared" si="18"/>
        <v>0</v>
      </c>
      <c r="P146" s="110">
        <f t="shared" si="19"/>
        <v>0</v>
      </c>
      <c r="Q146" s="61" t="s">
        <v>54</v>
      </c>
    </row>
    <row r="147" spans="1:17" x14ac:dyDescent="0.2">
      <c r="A147" s="36">
        <v>13</v>
      </c>
      <c r="B147" s="72"/>
      <c r="C147" s="40" t="s">
        <v>318</v>
      </c>
      <c r="D147" s="24"/>
      <c r="E147" s="46"/>
      <c r="F147" s="41"/>
      <c r="G147" s="109"/>
      <c r="H147" s="109">
        <f t="shared" si="20"/>
        <v>0</v>
      </c>
      <c r="I147" s="109"/>
      <c r="J147" s="109"/>
      <c r="K147" s="112">
        <f t="shared" si="14"/>
        <v>0</v>
      </c>
      <c r="L147" s="41">
        <f t="shared" si="15"/>
        <v>0</v>
      </c>
      <c r="M147" s="109">
        <f t="shared" si="16"/>
        <v>0</v>
      </c>
      <c r="N147" s="109">
        <f t="shared" si="17"/>
        <v>0</v>
      </c>
      <c r="O147" s="109">
        <f t="shared" si="18"/>
        <v>0</v>
      </c>
      <c r="P147" s="110">
        <f t="shared" si="19"/>
        <v>0</v>
      </c>
      <c r="Q147" s="61"/>
    </row>
    <row r="148" spans="1:17" x14ac:dyDescent="0.2">
      <c r="A148" s="36" t="s">
        <v>180</v>
      </c>
      <c r="B148" s="72"/>
      <c r="C148" s="40" t="s">
        <v>319</v>
      </c>
      <c r="D148" s="24" t="s">
        <v>328</v>
      </c>
      <c r="E148" s="46">
        <v>1</v>
      </c>
      <c r="F148" s="41"/>
      <c r="G148" s="109"/>
      <c r="H148" s="109">
        <f t="shared" si="20"/>
        <v>0</v>
      </c>
      <c r="I148" s="109"/>
      <c r="J148" s="109"/>
      <c r="K148" s="112">
        <f t="shared" si="14"/>
        <v>0</v>
      </c>
      <c r="L148" s="41">
        <f t="shared" si="15"/>
        <v>0</v>
      </c>
      <c r="M148" s="109">
        <f t="shared" si="16"/>
        <v>0</v>
      </c>
      <c r="N148" s="109">
        <f t="shared" si="17"/>
        <v>0</v>
      </c>
      <c r="O148" s="109">
        <f t="shared" si="18"/>
        <v>0</v>
      </c>
      <c r="P148" s="110">
        <f t="shared" si="19"/>
        <v>0</v>
      </c>
      <c r="Q148" s="61" t="s">
        <v>47</v>
      </c>
    </row>
    <row r="149" spans="1:17" x14ac:dyDescent="0.2">
      <c r="A149" s="36" t="s">
        <v>181</v>
      </c>
      <c r="B149" s="72"/>
      <c r="C149" s="40" t="s">
        <v>320</v>
      </c>
      <c r="D149" s="24" t="s">
        <v>328</v>
      </c>
      <c r="E149" s="46">
        <v>1</v>
      </c>
      <c r="F149" s="41"/>
      <c r="G149" s="109"/>
      <c r="H149" s="109">
        <f t="shared" si="20"/>
        <v>0</v>
      </c>
      <c r="I149" s="109"/>
      <c r="J149" s="109"/>
      <c r="K149" s="112">
        <f t="shared" si="14"/>
        <v>0</v>
      </c>
      <c r="L149" s="41">
        <f t="shared" si="15"/>
        <v>0</v>
      </c>
      <c r="M149" s="109">
        <f t="shared" si="16"/>
        <v>0</v>
      </c>
      <c r="N149" s="109">
        <f t="shared" si="17"/>
        <v>0</v>
      </c>
      <c r="O149" s="109">
        <f t="shared" si="18"/>
        <v>0</v>
      </c>
      <c r="P149" s="110">
        <f t="shared" si="19"/>
        <v>0</v>
      </c>
      <c r="Q149" s="61" t="s">
        <v>47</v>
      </c>
    </row>
    <row r="150" spans="1:17" x14ac:dyDescent="0.2">
      <c r="A150" s="36" t="s">
        <v>182</v>
      </c>
      <c r="B150" s="72"/>
      <c r="C150" s="40" t="s">
        <v>321</v>
      </c>
      <c r="D150" s="24" t="s">
        <v>331</v>
      </c>
      <c r="E150" s="46">
        <v>4</v>
      </c>
      <c r="F150" s="41"/>
      <c r="G150" s="109"/>
      <c r="H150" s="109">
        <f t="shared" si="20"/>
        <v>0</v>
      </c>
      <c r="I150" s="109"/>
      <c r="J150" s="109"/>
      <c r="K150" s="112">
        <f t="shared" si="14"/>
        <v>0</v>
      </c>
      <c r="L150" s="41">
        <f t="shared" si="15"/>
        <v>0</v>
      </c>
      <c r="M150" s="109">
        <f t="shared" si="16"/>
        <v>0</v>
      </c>
      <c r="N150" s="109">
        <f t="shared" si="17"/>
        <v>0</v>
      </c>
      <c r="O150" s="109">
        <f t="shared" si="18"/>
        <v>0</v>
      </c>
      <c r="P150" s="110">
        <f t="shared" si="19"/>
        <v>0</v>
      </c>
      <c r="Q150" s="61" t="s">
        <v>46</v>
      </c>
    </row>
    <row r="151" spans="1:17" ht="33.75" x14ac:dyDescent="0.2">
      <c r="A151" s="36" t="s">
        <v>183</v>
      </c>
      <c r="B151" s="72"/>
      <c r="C151" s="40" t="s">
        <v>322</v>
      </c>
      <c r="D151" s="24" t="s">
        <v>331</v>
      </c>
      <c r="E151" s="46">
        <v>6</v>
      </c>
      <c r="F151" s="41"/>
      <c r="G151" s="109"/>
      <c r="H151" s="109">
        <f t="shared" si="20"/>
        <v>0</v>
      </c>
      <c r="I151" s="109"/>
      <c r="J151" s="109"/>
      <c r="K151" s="112">
        <f t="shared" si="14"/>
        <v>0</v>
      </c>
      <c r="L151" s="41">
        <f t="shared" si="15"/>
        <v>0</v>
      </c>
      <c r="M151" s="109">
        <f t="shared" si="16"/>
        <v>0</v>
      </c>
      <c r="N151" s="109">
        <f t="shared" si="17"/>
        <v>0</v>
      </c>
      <c r="O151" s="109">
        <f t="shared" si="18"/>
        <v>0</v>
      </c>
      <c r="P151" s="110">
        <f t="shared" si="19"/>
        <v>0</v>
      </c>
      <c r="Q151" s="61" t="s">
        <v>46</v>
      </c>
    </row>
    <row r="152" spans="1:17" x14ac:dyDescent="0.2">
      <c r="A152" s="36">
        <v>14</v>
      </c>
      <c r="B152" s="72"/>
      <c r="C152" s="40" t="s">
        <v>323</v>
      </c>
      <c r="D152" s="24"/>
      <c r="E152" s="46"/>
      <c r="F152" s="41"/>
      <c r="G152" s="109"/>
      <c r="H152" s="109">
        <f t="shared" si="20"/>
        <v>0</v>
      </c>
      <c r="I152" s="109"/>
      <c r="J152" s="109"/>
      <c r="K152" s="112">
        <f t="shared" si="14"/>
        <v>0</v>
      </c>
      <c r="L152" s="41">
        <f t="shared" si="15"/>
        <v>0</v>
      </c>
      <c r="M152" s="109">
        <f t="shared" si="16"/>
        <v>0</v>
      </c>
      <c r="N152" s="109">
        <f t="shared" si="17"/>
        <v>0</v>
      </c>
      <c r="O152" s="109">
        <f t="shared" si="18"/>
        <v>0</v>
      </c>
      <c r="P152" s="110">
        <f t="shared" si="19"/>
        <v>0</v>
      </c>
      <c r="Q152" s="61"/>
    </row>
    <row r="153" spans="1:17" x14ac:dyDescent="0.2">
      <c r="A153" s="36" t="s">
        <v>184</v>
      </c>
      <c r="B153" s="72"/>
      <c r="C153" s="40" t="s">
        <v>324</v>
      </c>
      <c r="D153" s="24" t="s">
        <v>333</v>
      </c>
      <c r="E153" s="46">
        <v>8.6</v>
      </c>
      <c r="F153" s="41"/>
      <c r="G153" s="109"/>
      <c r="H153" s="109">
        <f t="shared" si="20"/>
        <v>0</v>
      </c>
      <c r="I153" s="109"/>
      <c r="J153" s="109"/>
      <c r="K153" s="112">
        <f t="shared" si="14"/>
        <v>0</v>
      </c>
      <c r="L153" s="41">
        <f t="shared" si="15"/>
        <v>0</v>
      </c>
      <c r="M153" s="109">
        <f t="shared" si="16"/>
        <v>0</v>
      </c>
      <c r="N153" s="109">
        <f t="shared" si="17"/>
        <v>0</v>
      </c>
      <c r="O153" s="109">
        <f t="shared" si="18"/>
        <v>0</v>
      </c>
      <c r="P153" s="110">
        <f t="shared" si="19"/>
        <v>0</v>
      </c>
      <c r="Q153" s="61" t="s">
        <v>47</v>
      </c>
    </row>
    <row r="154" spans="1:17" x14ac:dyDescent="0.2">
      <c r="A154" s="36" t="s">
        <v>185</v>
      </c>
      <c r="B154" s="72"/>
      <c r="C154" s="40" t="s">
        <v>325</v>
      </c>
      <c r="D154" s="24" t="s">
        <v>327</v>
      </c>
      <c r="E154" s="46">
        <v>4.3</v>
      </c>
      <c r="F154" s="41"/>
      <c r="G154" s="109"/>
      <c r="H154" s="109">
        <f t="shared" si="20"/>
        <v>0</v>
      </c>
      <c r="I154" s="109"/>
      <c r="J154" s="109"/>
      <c r="K154" s="112">
        <f t="shared" si="14"/>
        <v>0</v>
      </c>
      <c r="L154" s="41">
        <f t="shared" si="15"/>
        <v>0</v>
      </c>
      <c r="M154" s="109">
        <f t="shared" si="16"/>
        <v>0</v>
      </c>
      <c r="N154" s="109">
        <f t="shared" si="17"/>
        <v>0</v>
      </c>
      <c r="O154" s="109">
        <f t="shared" si="18"/>
        <v>0</v>
      </c>
      <c r="P154" s="110">
        <f t="shared" si="19"/>
        <v>0</v>
      </c>
      <c r="Q154" s="61" t="s">
        <v>47</v>
      </c>
    </row>
    <row r="155" spans="1:17" x14ac:dyDescent="0.2">
      <c r="A155" s="36" t="s">
        <v>186</v>
      </c>
      <c r="B155" s="72"/>
      <c r="C155" s="40" t="s">
        <v>326</v>
      </c>
      <c r="D155" s="24" t="s">
        <v>327</v>
      </c>
      <c r="E155" s="46">
        <v>4.3</v>
      </c>
      <c r="F155" s="41"/>
      <c r="G155" s="109"/>
      <c r="H155" s="109">
        <f t="shared" si="20"/>
        <v>0</v>
      </c>
      <c r="I155" s="109"/>
      <c r="J155" s="109"/>
      <c r="K155" s="112">
        <f t="shared" si="14"/>
        <v>0</v>
      </c>
      <c r="L155" s="41">
        <f t="shared" si="15"/>
        <v>0</v>
      </c>
      <c r="M155" s="109">
        <f t="shared" si="16"/>
        <v>0</v>
      </c>
      <c r="N155" s="109">
        <f t="shared" si="17"/>
        <v>0</v>
      </c>
      <c r="O155" s="109">
        <f t="shared" si="18"/>
        <v>0</v>
      </c>
      <c r="P155" s="110">
        <f t="shared" si="19"/>
        <v>0</v>
      </c>
      <c r="Q155" s="61" t="s">
        <v>47</v>
      </c>
    </row>
    <row r="156" spans="1:17" ht="12" thickBot="1" x14ac:dyDescent="0.25">
      <c r="A156" s="207" t="s">
        <v>62</v>
      </c>
      <c r="B156" s="208"/>
      <c r="C156" s="208"/>
      <c r="D156" s="208"/>
      <c r="E156" s="208"/>
      <c r="F156" s="208"/>
      <c r="G156" s="208"/>
      <c r="H156" s="208"/>
      <c r="I156" s="208"/>
      <c r="J156" s="208"/>
      <c r="K156" s="209"/>
      <c r="L156" s="126">
        <f>SUM(L14:L155)</f>
        <v>0</v>
      </c>
      <c r="M156" s="127">
        <f>SUM(M14:M155)</f>
        <v>0</v>
      </c>
      <c r="N156" s="127">
        <f>SUM(N14:N155)</f>
        <v>0</v>
      </c>
      <c r="O156" s="127">
        <f>SUM(O14:O155)</f>
        <v>0</v>
      </c>
      <c r="P156" s="128">
        <f>SUM(P14:P155)</f>
        <v>0</v>
      </c>
    </row>
    <row r="157" spans="1:17" x14ac:dyDescent="0.2">
      <c r="A157" s="16"/>
      <c r="B157" s="16"/>
      <c r="C157" s="16"/>
      <c r="D157" s="16"/>
      <c r="E157" s="16"/>
      <c r="F157" s="16"/>
      <c r="G157" s="16"/>
      <c r="H157" s="16"/>
      <c r="I157" s="16"/>
      <c r="J157" s="16"/>
      <c r="K157" s="16"/>
      <c r="L157" s="16"/>
      <c r="M157" s="16"/>
      <c r="N157" s="16"/>
      <c r="O157" s="16"/>
      <c r="P157" s="16"/>
    </row>
    <row r="158" spans="1:17" x14ac:dyDescent="0.2">
      <c r="A158" s="16"/>
      <c r="B158" s="16"/>
      <c r="C158" s="16"/>
      <c r="D158" s="16"/>
      <c r="E158" s="16"/>
      <c r="F158" s="16"/>
      <c r="G158" s="16"/>
      <c r="H158" s="16"/>
      <c r="I158" s="16"/>
      <c r="J158" s="16"/>
      <c r="K158" s="16"/>
      <c r="L158" s="16"/>
      <c r="M158" s="16"/>
      <c r="N158" s="16"/>
      <c r="O158" s="16"/>
      <c r="P158" s="16"/>
    </row>
    <row r="159" spans="1:17" x14ac:dyDescent="0.2">
      <c r="A159" s="1" t="s">
        <v>14</v>
      </c>
      <c r="B159" s="16"/>
      <c r="C159" s="210">
        <f>'Kops n'!C28:H28</f>
        <v>0</v>
      </c>
      <c r="D159" s="210"/>
      <c r="E159" s="210"/>
      <c r="F159" s="210"/>
      <c r="G159" s="210"/>
      <c r="H159" s="210"/>
      <c r="I159" s="16"/>
      <c r="J159" s="16"/>
      <c r="K159" s="16"/>
      <c r="L159" s="16"/>
      <c r="M159" s="16"/>
      <c r="N159" s="16"/>
      <c r="O159" s="16"/>
      <c r="P159" s="16"/>
    </row>
    <row r="160" spans="1:17" x14ac:dyDescent="0.2">
      <c r="A160" s="16"/>
      <c r="B160" s="16"/>
      <c r="C160" s="136" t="s">
        <v>15</v>
      </c>
      <c r="D160" s="136"/>
      <c r="E160" s="136"/>
      <c r="F160" s="136"/>
      <c r="G160" s="136"/>
      <c r="H160" s="136"/>
      <c r="I160" s="16"/>
      <c r="J160" s="16"/>
      <c r="K160" s="16"/>
      <c r="L160" s="16"/>
      <c r="M160" s="16"/>
      <c r="N160" s="16"/>
      <c r="O160" s="16"/>
      <c r="P160" s="16"/>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55" t="str">
        <f>'Kops n'!A31:D31</f>
        <v>Tāme sastādīta 202_. gada _.________</v>
      </c>
      <c r="B162" s="156"/>
      <c r="C162" s="156"/>
      <c r="D162" s="156"/>
      <c r="E162" s="16"/>
      <c r="F162" s="16"/>
      <c r="G162" s="16"/>
      <c r="H162" s="16"/>
      <c r="I162" s="16"/>
      <c r="J162" s="16"/>
      <c r="K162" s="16"/>
      <c r="L162" s="16"/>
      <c r="M162" s="16"/>
      <c r="N162" s="16"/>
      <c r="O162" s="16"/>
      <c r="P162" s="16"/>
    </row>
    <row r="163" spans="1:16" x14ac:dyDescent="0.2">
      <c r="A163" s="16"/>
      <c r="B163" s="16"/>
      <c r="C163" s="16"/>
      <c r="D163" s="16"/>
      <c r="E163" s="16"/>
      <c r="F163" s="16"/>
      <c r="G163" s="16"/>
      <c r="H163" s="16"/>
      <c r="I163" s="16"/>
      <c r="J163" s="16"/>
      <c r="K163" s="16"/>
      <c r="L163" s="16"/>
      <c r="M163" s="16"/>
      <c r="N163" s="16"/>
      <c r="O163" s="16"/>
      <c r="P163" s="16"/>
    </row>
    <row r="164" spans="1:16" x14ac:dyDescent="0.2">
      <c r="A164" s="1" t="s">
        <v>41</v>
      </c>
      <c r="B164" s="16"/>
      <c r="C164" s="210">
        <f>'Kops n'!C33:H33</f>
        <v>0</v>
      </c>
      <c r="D164" s="210"/>
      <c r="E164" s="210"/>
      <c r="F164" s="210"/>
      <c r="G164" s="210"/>
      <c r="H164" s="210"/>
      <c r="I164" s="16"/>
      <c r="J164" s="16"/>
      <c r="K164" s="16"/>
      <c r="L164" s="16"/>
      <c r="M164" s="16"/>
      <c r="N164" s="16"/>
      <c r="O164" s="16"/>
      <c r="P164" s="16"/>
    </row>
    <row r="165" spans="1:16" x14ac:dyDescent="0.2">
      <c r="A165" s="16"/>
      <c r="B165" s="16"/>
      <c r="C165" s="136" t="s">
        <v>15</v>
      </c>
      <c r="D165" s="136"/>
      <c r="E165" s="136"/>
      <c r="F165" s="136"/>
      <c r="G165" s="136"/>
      <c r="H165" s="136"/>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78" t="s">
        <v>16</v>
      </c>
      <c r="B167" s="42"/>
      <c r="C167" s="83">
        <f>'Kops n'!C36</f>
        <v>0</v>
      </c>
      <c r="D167" s="42"/>
      <c r="E167" s="16"/>
      <c r="F167" s="16"/>
      <c r="G167" s="16"/>
      <c r="H167" s="16"/>
      <c r="I167" s="16"/>
      <c r="J167" s="16"/>
      <c r="K167" s="16"/>
      <c r="L167" s="16"/>
      <c r="M167" s="16"/>
      <c r="N167" s="16"/>
      <c r="O167" s="16"/>
      <c r="P167" s="16"/>
    </row>
    <row r="168" spans="1:16" x14ac:dyDescent="0.2">
      <c r="A168" s="16"/>
      <c r="B168" s="16"/>
      <c r="C168" s="16"/>
      <c r="D168" s="16"/>
      <c r="E168" s="16"/>
      <c r="F168" s="16"/>
      <c r="G168" s="16"/>
      <c r="H168" s="16"/>
      <c r="I168" s="16"/>
      <c r="J168" s="16"/>
      <c r="K168" s="16"/>
      <c r="L168" s="16"/>
      <c r="M168" s="16"/>
      <c r="N168" s="16"/>
      <c r="O168" s="16"/>
      <c r="P168" s="16"/>
    </row>
  </sheetData>
  <mergeCells count="23">
    <mergeCell ref="C2:I2"/>
    <mergeCell ref="C3:I3"/>
    <mergeCell ref="C4:I4"/>
    <mergeCell ref="D5:L5"/>
    <mergeCell ref="D6:L6"/>
    <mergeCell ref="D8:L8"/>
    <mergeCell ref="A9:F9"/>
    <mergeCell ref="J9:M9"/>
    <mergeCell ref="N9:O9"/>
    <mergeCell ref="D7:L7"/>
    <mergeCell ref="C165:H165"/>
    <mergeCell ref="L12:P12"/>
    <mergeCell ref="A156:K156"/>
    <mergeCell ref="C159:H159"/>
    <mergeCell ref="C160:H160"/>
    <mergeCell ref="A162:D162"/>
    <mergeCell ref="C164:H164"/>
    <mergeCell ref="A12:A13"/>
    <mergeCell ref="B12:B13"/>
    <mergeCell ref="C12:C13"/>
    <mergeCell ref="D12:D13"/>
    <mergeCell ref="E12:E13"/>
    <mergeCell ref="F12:K12"/>
  </mergeCells>
  <conditionalFormatting sqref="A9:F9">
    <cfRule type="containsText" dxfId="99" priority="17"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155">
    <cfRule type="cellIs" dxfId="98" priority="1" operator="equal">
      <formula>0</formula>
    </cfRule>
  </conditionalFormatting>
  <conditionalFormatting sqref="A156:K156">
    <cfRule type="containsText" dxfId="97" priority="14" operator="containsText" text="Tiešās izmaksas kopā, t. sk. darba devēja sociālais nodoklis __.__% ">
      <formula>NOT(ISERROR(SEARCH("Tiešās izmaksas kopā, t. sk. darba devēja sociālais nodoklis __.__% ",A156)))</formula>
    </cfRule>
  </conditionalFormatting>
  <conditionalFormatting sqref="C159:H159">
    <cfRule type="cellIs" dxfId="96" priority="10" operator="equal">
      <formula>0</formula>
    </cfRule>
  </conditionalFormatting>
  <conditionalFormatting sqref="C164:H164">
    <cfRule type="cellIs" dxfId="95" priority="11" operator="equal">
      <formula>0</formula>
    </cfRule>
  </conditionalFormatting>
  <conditionalFormatting sqref="C2:I2">
    <cfRule type="cellIs" dxfId="94" priority="16" operator="equal">
      <formula>0</formula>
    </cfRule>
  </conditionalFormatting>
  <conditionalFormatting sqref="C4:I4">
    <cfRule type="cellIs" dxfId="93" priority="8" operator="equal">
      <formula>0</formula>
    </cfRule>
  </conditionalFormatting>
  <conditionalFormatting sqref="D1">
    <cfRule type="cellIs" dxfId="92" priority="5" operator="equal">
      <formula>0</formula>
    </cfRule>
  </conditionalFormatting>
  <conditionalFormatting sqref="D5:L8">
    <cfRule type="cellIs" dxfId="91" priority="6" operator="equal">
      <formula>0</formula>
    </cfRule>
  </conditionalFormatting>
  <conditionalFormatting sqref="H14:H155 K14:P155 L156:P156">
    <cfRule type="cellIs" dxfId="90" priority="9" operator="equal">
      <formula>0</formula>
    </cfRule>
  </conditionalFormatting>
  <conditionalFormatting sqref="I14:J155">
    <cfRule type="cellIs" dxfId="89" priority="19" operator="equal">
      <formula>0</formula>
    </cfRule>
  </conditionalFormatting>
  <conditionalFormatting sqref="N9:O9">
    <cfRule type="cellIs" dxfId="88" priority="18" operator="equal">
      <formula>0</formula>
    </cfRule>
  </conditionalFormatting>
  <conditionalFormatting sqref="Q14:Q155">
    <cfRule type="cellIs" dxfId="87" priority="4" operator="equal">
      <formula>0</formula>
    </cfRule>
  </conditionalFormatting>
  <dataValidations count="1">
    <dataValidation type="list" allowBlank="1" showInputMessage="1" showErrorMessage="1" sqref="Q14:Q155" xr:uid="{21D7B2E0-A7E1-450F-B2C8-1398297096EA}">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3" operator="containsText" id="{27FF1C0A-468E-4391-8F41-D61B884348F0}">
            <xm:f>NOT(ISERROR(SEARCH("Tāme sastādīta ____. gada ___. ______________",A162)))</xm:f>
            <xm:f>"Tāme sastādīta ____. gada ___. ______________"</xm:f>
            <x14:dxf>
              <font>
                <color auto="1"/>
              </font>
              <fill>
                <patternFill>
                  <bgColor rgb="FFC6EFCE"/>
                </patternFill>
              </fill>
            </x14:dxf>
          </x14:cfRule>
          <xm:sqref>A162</xm:sqref>
        </x14:conditionalFormatting>
        <x14:conditionalFormatting xmlns:xm="http://schemas.microsoft.com/office/excel/2006/main">
          <x14:cfRule type="containsText" priority="12" operator="containsText" id="{A8E9E3DD-E03C-4AE9-8CC9-A84705A86D41}">
            <xm:f>NOT(ISERROR(SEARCH("Sertifikāta Nr. _________________________________",A167)))</xm:f>
            <xm:f>"Sertifikāta Nr. _________________________________"</xm:f>
            <x14:dxf>
              <font>
                <color auto="1"/>
              </font>
              <fill>
                <patternFill>
                  <bgColor rgb="FFC6EFCE"/>
                </patternFill>
              </fill>
            </x14:dxf>
          </x14:cfRule>
          <xm:sqref>A167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2.xml><?xml version="1.0" encoding="utf-8"?>
<ds:datastoreItem xmlns:ds="http://schemas.openxmlformats.org/officeDocument/2006/customXml" ds:itemID="{DB87CEB1-DE4F-4598-A1A9-ACD3ACC5EEB3}">
  <ds:schemaRefs>
    <ds:schemaRef ds:uri="http://purl.org/dc/dcmitype/"/>
    <ds:schemaRef ds:uri="4e93ec4e-506a-41d2-9951-55e983c361d3"/>
    <ds:schemaRef ds:uri="http://purl.org/dc/terms/"/>
    <ds:schemaRef ds:uri="123c74fc-5732-4eeb-8864-aaacbc0028e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24</vt:i4>
      </vt:variant>
    </vt:vector>
  </HeadingPairs>
  <TitlesOfParts>
    <vt:vector size="24"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Sarmīte Veidemane</dc:creator>
  <cp:keywords/>
  <dc:description/>
  <cp:lastModifiedBy>Ilze Bērziņa</cp:lastModifiedBy>
  <cp:revision/>
  <dcterms:created xsi:type="dcterms:W3CDTF">2019-03-11T11:42:22Z</dcterms:created>
  <dcterms:modified xsi:type="dcterms:W3CDTF">2024-01-03T12:25:56Z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