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anda.Germane\IEPIRKUMI\Zanda\IEPIRKUMI\2024\Cenu aptaujas\18_SPS_Jaunolaines katlumajas dabasgazes buvnieciba\"/>
    </mc:Choice>
  </mc:AlternateContent>
  <xr:revisionPtr revIDLastSave="0" documentId="13_ncr:1_{DBB1C29E-1B0D-44E4-8398-18BF1CF8A696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KOPT1" sheetId="154" r:id="rId1"/>
    <sheet name="KOPS1" sheetId="150" r:id="rId2"/>
    <sheet name="GAT" sheetId="156" r:id="rId3"/>
    <sheet name="GA" sheetId="160" r:id="rId4"/>
  </sheets>
  <definedNames>
    <definedName name="_xlnm.Print_Area" localSheetId="3">GA!$A$1:$P$53</definedName>
    <definedName name="_xlnm.Print_Area" localSheetId="2">GAT!$A$1:$P$40</definedName>
    <definedName name="_xlnm.Print_Area" localSheetId="1">KOPS1!$A$1:$H$30</definedName>
    <definedName name="_xlnm.Print_Area" localSheetId="0">KOPT1!$A$1:$D$26</definedName>
    <definedName name="_xlnm.Print_Titles" localSheetId="3">GA!$10:$11</definedName>
    <definedName name="_xlnm.Print_Titles" localSheetId="2">GAT!$10:$11</definedName>
    <definedName name="_xlnm.Print_Titles" localSheetId="1">KOPS1!$11:$14</definedName>
    <definedName name="_xlnm.Print_Titles" localSheetId="0">KOPT1!$10:$13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6" i="160" l="1"/>
  <c r="L46" i="160"/>
  <c r="M46" i="160"/>
  <c r="N46" i="160"/>
  <c r="O46" i="160"/>
  <c r="K46" i="160"/>
  <c r="H13" i="160"/>
  <c r="K13" i="160"/>
  <c r="L13" i="160"/>
  <c r="M13" i="160"/>
  <c r="N13" i="160"/>
  <c r="O13" i="160"/>
  <c r="P13" i="160"/>
  <c r="H14" i="160"/>
  <c r="K14" i="160"/>
  <c r="L14" i="160"/>
  <c r="M14" i="160"/>
  <c r="N14" i="160"/>
  <c r="O14" i="160"/>
  <c r="P14" i="160"/>
  <c r="H15" i="160"/>
  <c r="M15" i="160" s="1"/>
  <c r="P15" i="160" s="1"/>
  <c r="K15" i="160"/>
  <c r="L15" i="160"/>
  <c r="N15" i="160"/>
  <c r="O15" i="160"/>
  <c r="H16" i="160"/>
  <c r="K16" i="160"/>
  <c r="L16" i="160"/>
  <c r="M16" i="160"/>
  <c r="N16" i="160"/>
  <c r="O16" i="160"/>
  <c r="P16" i="160"/>
  <c r="H17" i="160"/>
  <c r="K17" i="160"/>
  <c r="L17" i="160"/>
  <c r="M17" i="160"/>
  <c r="P17" i="160" s="1"/>
  <c r="N17" i="160"/>
  <c r="O17" i="160"/>
  <c r="H18" i="160"/>
  <c r="K18" i="160"/>
  <c r="L18" i="160"/>
  <c r="M18" i="160"/>
  <c r="N18" i="160"/>
  <c r="O18" i="160"/>
  <c r="P18" i="160"/>
  <c r="H19" i="160"/>
  <c r="K19" i="160"/>
  <c r="L19" i="160"/>
  <c r="M19" i="160"/>
  <c r="P19" i="160" s="1"/>
  <c r="N19" i="160"/>
  <c r="O19" i="160"/>
  <c r="H20" i="160"/>
  <c r="K20" i="160"/>
  <c r="L20" i="160"/>
  <c r="M20" i="160"/>
  <c r="N20" i="160"/>
  <c r="O20" i="160"/>
  <c r="P20" i="160"/>
  <c r="H21" i="160"/>
  <c r="K21" i="160"/>
  <c r="L21" i="160"/>
  <c r="M21" i="160"/>
  <c r="N21" i="160"/>
  <c r="O21" i="160"/>
  <c r="P21" i="160"/>
  <c r="H22" i="160"/>
  <c r="K22" i="160" s="1"/>
  <c r="L22" i="160"/>
  <c r="N22" i="160"/>
  <c r="O22" i="160"/>
  <c r="H23" i="160"/>
  <c r="K23" i="160"/>
  <c r="L23" i="160"/>
  <c r="M23" i="160"/>
  <c r="N23" i="160"/>
  <c r="O23" i="160"/>
  <c r="P23" i="160"/>
  <c r="H24" i="160"/>
  <c r="M24" i="160" s="1"/>
  <c r="P24" i="160" s="1"/>
  <c r="K24" i="160"/>
  <c r="L24" i="160"/>
  <c r="N24" i="160"/>
  <c r="O24" i="160"/>
  <c r="H25" i="160"/>
  <c r="K25" i="160"/>
  <c r="L25" i="160"/>
  <c r="M25" i="160"/>
  <c r="N25" i="160"/>
  <c r="O25" i="160"/>
  <c r="P25" i="160"/>
  <c r="H26" i="160"/>
  <c r="K26" i="160"/>
  <c r="L26" i="160"/>
  <c r="M26" i="160"/>
  <c r="P26" i="160" s="1"/>
  <c r="N26" i="160"/>
  <c r="O26" i="160"/>
  <c r="H27" i="160"/>
  <c r="K27" i="160"/>
  <c r="L27" i="160"/>
  <c r="M27" i="160"/>
  <c r="N27" i="160"/>
  <c r="O27" i="160"/>
  <c r="P27" i="160"/>
  <c r="H28" i="160"/>
  <c r="K28" i="160"/>
  <c r="L28" i="160"/>
  <c r="M28" i="160"/>
  <c r="N28" i="160"/>
  <c r="O28" i="160"/>
  <c r="P28" i="160"/>
  <c r="H29" i="160"/>
  <c r="K29" i="160"/>
  <c r="L29" i="160"/>
  <c r="M29" i="160"/>
  <c r="N29" i="160"/>
  <c r="O29" i="160"/>
  <c r="P29" i="160"/>
  <c r="H30" i="160"/>
  <c r="K30" i="160"/>
  <c r="L30" i="160"/>
  <c r="M30" i="160"/>
  <c r="N30" i="160"/>
  <c r="O30" i="160"/>
  <c r="P30" i="160"/>
  <c r="H31" i="160"/>
  <c r="M31" i="160" s="1"/>
  <c r="P31" i="160" s="1"/>
  <c r="K31" i="160"/>
  <c r="L31" i="160"/>
  <c r="N31" i="160"/>
  <c r="O31" i="160"/>
  <c r="H32" i="160"/>
  <c r="K32" i="160"/>
  <c r="L32" i="160"/>
  <c r="M32" i="160"/>
  <c r="N32" i="160"/>
  <c r="O32" i="160"/>
  <c r="P32" i="160"/>
  <c r="H33" i="160"/>
  <c r="K33" i="160"/>
  <c r="L33" i="160"/>
  <c r="M33" i="160"/>
  <c r="P33" i="160" s="1"/>
  <c r="N33" i="160"/>
  <c r="O33" i="160"/>
  <c r="H34" i="160"/>
  <c r="K34" i="160"/>
  <c r="L34" i="160"/>
  <c r="M34" i="160"/>
  <c r="N34" i="160"/>
  <c r="O34" i="160"/>
  <c r="P34" i="160"/>
  <c r="H35" i="160"/>
  <c r="K35" i="160"/>
  <c r="L35" i="160"/>
  <c r="M35" i="160"/>
  <c r="P35" i="160" s="1"/>
  <c r="N35" i="160"/>
  <c r="O35" i="160"/>
  <c r="H36" i="160"/>
  <c r="K36" i="160"/>
  <c r="L36" i="160"/>
  <c r="M36" i="160"/>
  <c r="N36" i="160"/>
  <c r="O36" i="160"/>
  <c r="P36" i="160"/>
  <c r="H37" i="160"/>
  <c r="K37" i="160"/>
  <c r="L37" i="160"/>
  <c r="M37" i="160"/>
  <c r="N37" i="160"/>
  <c r="O37" i="160"/>
  <c r="P37" i="160"/>
  <c r="H38" i="160"/>
  <c r="K38" i="160" s="1"/>
  <c r="L38" i="160"/>
  <c r="N38" i="160"/>
  <c r="O38" i="160"/>
  <c r="H39" i="160"/>
  <c r="K39" i="160"/>
  <c r="L39" i="160"/>
  <c r="M39" i="160"/>
  <c r="N39" i="160"/>
  <c r="O39" i="160"/>
  <c r="P39" i="160"/>
  <c r="H40" i="160"/>
  <c r="M40" i="160" s="1"/>
  <c r="P40" i="160" s="1"/>
  <c r="K40" i="160"/>
  <c r="L40" i="160"/>
  <c r="N40" i="160"/>
  <c r="O40" i="160"/>
  <c r="H41" i="160"/>
  <c r="K41" i="160"/>
  <c r="L41" i="160"/>
  <c r="M41" i="160"/>
  <c r="N41" i="160"/>
  <c r="O41" i="160"/>
  <c r="P41" i="160"/>
  <c r="H42" i="160"/>
  <c r="K42" i="160"/>
  <c r="L42" i="160"/>
  <c r="M42" i="160"/>
  <c r="P42" i="160" s="1"/>
  <c r="N42" i="160"/>
  <c r="O42" i="160"/>
  <c r="H43" i="160"/>
  <c r="K43" i="160"/>
  <c r="L43" i="160"/>
  <c r="M43" i="160"/>
  <c r="N43" i="160"/>
  <c r="O43" i="160"/>
  <c r="P43" i="160"/>
  <c r="H44" i="160"/>
  <c r="K44" i="160"/>
  <c r="L44" i="160"/>
  <c r="M44" i="160"/>
  <c r="N44" i="160"/>
  <c r="O44" i="160"/>
  <c r="P44" i="160"/>
  <c r="H45" i="160"/>
  <c r="K45" i="160"/>
  <c r="L45" i="160"/>
  <c r="M45" i="160"/>
  <c r="N45" i="160"/>
  <c r="O45" i="160"/>
  <c r="P45" i="160"/>
  <c r="H12" i="160"/>
  <c r="P34" i="156"/>
  <c r="M34" i="156"/>
  <c r="N34" i="156"/>
  <c r="O34" i="156"/>
  <c r="L34" i="156"/>
  <c r="K33" i="156"/>
  <c r="K25" i="156"/>
  <c r="H24" i="156"/>
  <c r="K24" i="156"/>
  <c r="L24" i="156"/>
  <c r="M24" i="156"/>
  <c r="P24" i="156" s="1"/>
  <c r="N24" i="156"/>
  <c r="O24" i="156"/>
  <c r="H18" i="156"/>
  <c r="K18" i="156"/>
  <c r="L18" i="156"/>
  <c r="M18" i="156"/>
  <c r="P18" i="156" s="1"/>
  <c r="N18" i="156"/>
  <c r="O18" i="156"/>
  <c r="K12" i="156"/>
  <c r="L12" i="156"/>
  <c r="M12" i="156"/>
  <c r="N12" i="156"/>
  <c r="O12" i="156"/>
  <c r="H12" i="156"/>
  <c r="C14" i="154"/>
  <c r="G1" i="150"/>
  <c r="L12" i="160"/>
  <c r="N12" i="160"/>
  <c r="O12" i="160"/>
  <c r="M38" i="160" l="1"/>
  <c r="P38" i="160" s="1"/>
  <c r="M22" i="160"/>
  <c r="P22" i="160" s="1"/>
  <c r="P12" i="156"/>
  <c r="H13" i="156"/>
  <c r="K13" i="156" s="1"/>
  <c r="N14" i="156"/>
  <c r="O14" i="156"/>
  <c r="N15" i="156"/>
  <c r="O15" i="156"/>
  <c r="N16" i="156"/>
  <c r="O16" i="156"/>
  <c r="N17" i="156"/>
  <c r="O17" i="156"/>
  <c r="N19" i="156"/>
  <c r="O19" i="156"/>
  <c r="N20" i="156"/>
  <c r="O20" i="156"/>
  <c r="N21" i="156"/>
  <c r="O21" i="156"/>
  <c r="N22" i="156"/>
  <c r="O22" i="156"/>
  <c r="N23" i="156"/>
  <c r="O23" i="156"/>
  <c r="N25" i="156"/>
  <c r="O25" i="156"/>
  <c r="N26" i="156"/>
  <c r="O26" i="156"/>
  <c r="N27" i="156"/>
  <c r="O27" i="156"/>
  <c r="N28" i="156"/>
  <c r="O28" i="156"/>
  <c r="N29" i="156"/>
  <c r="O29" i="156"/>
  <c r="N30" i="156"/>
  <c r="O30" i="156"/>
  <c r="N31" i="156"/>
  <c r="O31" i="156"/>
  <c r="N32" i="156"/>
  <c r="O32" i="156"/>
  <c r="N33" i="156"/>
  <c r="O33" i="156"/>
  <c r="O13" i="156"/>
  <c r="N13" i="156"/>
  <c r="L14" i="156"/>
  <c r="L15" i="156"/>
  <c r="L16" i="156"/>
  <c r="L17" i="156"/>
  <c r="L19" i="156"/>
  <c r="L20" i="156"/>
  <c r="L21" i="156"/>
  <c r="L22" i="156"/>
  <c r="L23" i="156"/>
  <c r="L25" i="156"/>
  <c r="L26" i="156"/>
  <c r="L27" i="156"/>
  <c r="L28" i="156"/>
  <c r="L29" i="156"/>
  <c r="L30" i="156"/>
  <c r="L31" i="156"/>
  <c r="L32" i="156"/>
  <c r="L33" i="156"/>
  <c r="L13" i="156"/>
  <c r="H14" i="156"/>
  <c r="M14" i="156" s="1"/>
  <c r="H15" i="156"/>
  <c r="M15" i="156" s="1"/>
  <c r="H16" i="156"/>
  <c r="K16" i="156" s="1"/>
  <c r="H17" i="156"/>
  <c r="M17" i="156" s="1"/>
  <c r="H19" i="156"/>
  <c r="M19" i="156" s="1"/>
  <c r="H20" i="156"/>
  <c r="M20" i="156" s="1"/>
  <c r="H21" i="156"/>
  <c r="M21" i="156" s="1"/>
  <c r="H22" i="156"/>
  <c r="M22" i="156" s="1"/>
  <c r="H23" i="156"/>
  <c r="M23" i="156" s="1"/>
  <c r="H25" i="156"/>
  <c r="M25" i="156" s="1"/>
  <c r="H26" i="156"/>
  <c r="K26" i="156" s="1"/>
  <c r="H27" i="156"/>
  <c r="M27" i="156" s="1"/>
  <c r="H28" i="156"/>
  <c r="M28" i="156" s="1"/>
  <c r="H29" i="156"/>
  <c r="M29" i="156" s="1"/>
  <c r="H30" i="156"/>
  <c r="M30" i="156" s="1"/>
  <c r="H31" i="156"/>
  <c r="M31" i="156" s="1"/>
  <c r="H32" i="156"/>
  <c r="M32" i="156" s="1"/>
  <c r="H33" i="156"/>
  <c r="K12" i="160" l="1"/>
  <c r="M12" i="160"/>
  <c r="P17" i="156"/>
  <c r="K15" i="156"/>
  <c r="K14" i="156"/>
  <c r="K32" i="156"/>
  <c r="K31" i="156"/>
  <c r="K17" i="156"/>
  <c r="P27" i="156"/>
  <c r="K23" i="156"/>
  <c r="K22" i="156"/>
  <c r="K30" i="156"/>
  <c r="P32" i="156"/>
  <c r="P25" i="156"/>
  <c r="P15" i="156"/>
  <c r="K21" i="156"/>
  <c r="P19" i="156"/>
  <c r="M26" i="156"/>
  <c r="P26" i="156" s="1"/>
  <c r="P30" i="156"/>
  <c r="M33" i="156"/>
  <c r="P33" i="156" s="1"/>
  <c r="M16" i="156"/>
  <c r="P16" i="156" s="1"/>
  <c r="P22" i="156"/>
  <c r="K29" i="156"/>
  <c r="K28" i="156"/>
  <c r="K20" i="156"/>
  <c r="K27" i="156"/>
  <c r="K19" i="156"/>
  <c r="P31" i="156"/>
  <c r="P23" i="156"/>
  <c r="P14" i="156"/>
  <c r="G15" i="150"/>
  <c r="P20" i="156"/>
  <c r="P29" i="156"/>
  <c r="P21" i="156"/>
  <c r="P28" i="156"/>
  <c r="H15" i="150"/>
  <c r="F15" i="150"/>
  <c r="G16" i="150"/>
  <c r="H16" i="150"/>
  <c r="F16" i="150"/>
  <c r="M13" i="156"/>
  <c r="E16" i="150" l="1"/>
  <c r="P12" i="160"/>
  <c r="E15" i="150"/>
  <c r="P13" i="156"/>
  <c r="D16" i="150" l="1"/>
  <c r="P8" i="160"/>
  <c r="P8" i="156"/>
  <c r="D15" i="150"/>
  <c r="C5" i="154" l="1"/>
  <c r="D2" i="160" l="1"/>
  <c r="D6" i="160"/>
  <c r="D5" i="160"/>
  <c r="D4" i="160"/>
  <c r="D2" i="156" l="1"/>
  <c r="D6" i="156"/>
  <c r="D5" i="156"/>
  <c r="D4" i="156"/>
  <c r="C6" i="154"/>
  <c r="D18" i="150" l="1"/>
  <c r="D20" i="150" s="1"/>
  <c r="G18" i="150"/>
  <c r="F18" i="150"/>
  <c r="H18" i="150" l="1"/>
  <c r="D8" i="150" s="1"/>
  <c r="E18" i="150" l="1"/>
  <c r="D19" i="150" l="1"/>
  <c r="D21" i="150" l="1"/>
  <c r="D7" i="150" l="1"/>
  <c r="D14" i="154"/>
  <c r="D16" i="154" s="1"/>
  <c r="D17" i="154" s="1"/>
</calcChain>
</file>

<file path=xl/sharedStrings.xml><?xml version="1.0" encoding="utf-8"?>
<sst xmlns="http://schemas.openxmlformats.org/spreadsheetml/2006/main" count="272" uniqueCount="143">
  <si>
    <t>KOPĀ</t>
  </si>
  <si>
    <t>Būves nosaukums:</t>
  </si>
  <si>
    <t>Objekta nosaukums:</t>
  </si>
  <si>
    <t>Objekta adrese:</t>
  </si>
  <si>
    <t>Pasūtījuma Nr.</t>
  </si>
  <si>
    <t>Nr.p.k.</t>
  </si>
  <si>
    <t>Mērvienība</t>
  </si>
  <si>
    <t>Daudzums</t>
  </si>
  <si>
    <t>Vienības izmaksas</t>
  </si>
  <si>
    <t>Laika norma (c/h)</t>
  </si>
  <si>
    <t>Darbietilpība (c/h)</t>
  </si>
  <si>
    <t>Kopā uz visu apjomu</t>
  </si>
  <si>
    <t>Kopējā darbietilpība, c/st</t>
  </si>
  <si>
    <t>Kods, tāmes Nr.</t>
  </si>
  <si>
    <t>Tai skaitā</t>
  </si>
  <si>
    <t>Kopā</t>
  </si>
  <si>
    <t>PAVISAM KOPĀ</t>
  </si>
  <si>
    <t>Būves adrese:</t>
  </si>
  <si>
    <t>Objekta Nr.</t>
  </si>
  <si>
    <t>Objekta nosaukums</t>
  </si>
  <si>
    <t>Sastādīja</t>
  </si>
  <si>
    <t>PVN 21%</t>
  </si>
  <si>
    <r>
      <t>Objekta izmaksas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</si>
  <si>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r>
      <t xml:space="preserve">Par kopējo summu, </t>
    </r>
    <r>
      <rPr>
        <i/>
        <sz val="11"/>
        <rFont val="Arial"/>
        <family val="2"/>
        <charset val="186"/>
      </rPr>
      <t>euro</t>
    </r>
  </si>
  <si>
    <r>
      <t>Tāmes izmaksas (</t>
    </r>
    <r>
      <rPr>
        <i/>
        <sz val="10"/>
        <rFont val="Arial"/>
        <family val="2"/>
        <charset val="186"/>
      </rPr>
      <t>euro)</t>
    </r>
  </si>
  <si>
    <r>
      <t>Darba alga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</si>
  <si>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Mehānismi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>)</t>
    </r>
  </si>
  <si>
    <r>
      <t>Tāmes tiešās izmaksas</t>
    </r>
    <r>
      <rPr>
        <i/>
        <sz val="11"/>
        <rFont val="Arial"/>
        <family val="2"/>
        <charset val="186"/>
      </rPr>
      <t xml:space="preserve"> euro</t>
    </r>
    <r>
      <rPr>
        <sz val="11"/>
        <rFont val="Arial"/>
        <family val="2"/>
      </rPr>
      <t xml:space="preserve"> bez PVN</t>
    </r>
  </si>
  <si>
    <t>Darba samaksas likme (euro/h)</t>
  </si>
  <si>
    <t>Darba alga (euro)</t>
  </si>
  <si>
    <t>Mehānismi (euro)</t>
  </si>
  <si>
    <t>Kopā (euro)</t>
  </si>
  <si>
    <t>Summa (euro)</t>
  </si>
  <si>
    <t>Būvizstrādājumi  (euro)</t>
  </si>
  <si>
    <r>
      <t>Būvizstrādājumi  (</t>
    </r>
    <r>
      <rPr>
        <i/>
        <sz val="10"/>
        <rFont val="Arial"/>
        <family val="2"/>
        <charset val="186"/>
      </rPr>
      <t>euro</t>
    </r>
    <r>
      <rPr>
        <sz val="10"/>
        <rFont val="Arial"/>
        <family val="2"/>
      </rPr>
      <t xml:space="preserve">) </t>
    </r>
  </si>
  <si>
    <t>Būvdarbu nosaukums</t>
  </si>
  <si>
    <t>Būvdarbu veids vai konstruktīvā elementa nosaukums</t>
  </si>
  <si>
    <t>Pārbaudīja</t>
  </si>
  <si>
    <t>KOPSAVILKUMA APRĒĶINS  Nr. 1</t>
  </si>
  <si>
    <t>m</t>
  </si>
  <si>
    <t>BŪVNIECĪBAS KOPTĀME Nr.1</t>
  </si>
  <si>
    <t>Izpildītājs :</t>
  </si>
  <si>
    <t xml:space="preserve">Pasūrītājs : </t>
  </si>
  <si>
    <t>AS "Olaines ūdens un siltums", Vienotais Reģ. Nr. 50003182001</t>
  </si>
  <si>
    <t>Virsizdevumi --%</t>
  </si>
  <si>
    <t>Peļņa--%</t>
  </si>
  <si>
    <t xml:space="preserve">Pasūtītājs : </t>
  </si>
  <si>
    <t>1.1.</t>
  </si>
  <si>
    <t xml:space="preserve">1.2. </t>
  </si>
  <si>
    <t xml:space="preserve">Tiešās izmaksas kopā, t. sk. darba devēja sociālais nodoklis </t>
  </si>
  <si>
    <t>LOKĀLĀ TĀME Nr.2</t>
  </si>
  <si>
    <t>LOKĀLĀ TĀME Nr.1</t>
  </si>
  <si>
    <t xml:space="preserve">Gāzes apgādes sitēmas </t>
  </si>
  <si>
    <t xml:space="preserve">Gāzes apgādes tīkli </t>
  </si>
  <si>
    <t>UPONOR PE 80 PN4 vai līdzvērtīgs</t>
  </si>
  <si>
    <t>G.FISCHER   vai līdzvērtīgs</t>
  </si>
  <si>
    <t>gab.</t>
  </si>
  <si>
    <t>TIEMME  vai līdzvērtīgs</t>
  </si>
  <si>
    <t>G.FISCHER  vai līdzvērtīgs</t>
  </si>
  <si>
    <t>PGV-2.8.1</t>
  </si>
  <si>
    <t>kompl.</t>
  </si>
  <si>
    <t>G.FISCHER vai līdzvērtīgs</t>
  </si>
  <si>
    <t>FUCHS   vai līdzvērtīgs</t>
  </si>
  <si>
    <t>RAYCHEM    vai līdzvērtīgs</t>
  </si>
  <si>
    <t>Termosarūkošā materiāla uzmava
 l=450 mm;d 60,3</t>
  </si>
  <si>
    <t xml:space="preserve"> </t>
  </si>
  <si>
    <t>Metināto šuvju pārbaude 100%</t>
  </si>
  <si>
    <t>vieta</t>
  </si>
  <si>
    <t>RAYCHEM  vai līdzvērtīgs</t>
  </si>
  <si>
    <t>Metināto šuvju izolācija</t>
  </si>
  <si>
    <t>IP 54</t>
  </si>
  <si>
    <t>UPONOR    vai līdzvērtīgs</t>
  </si>
  <si>
    <t>Gāzes vada stiprības un blīvuma pārbaude</t>
  </si>
  <si>
    <t>Pieslēgšanās esošam v.sp. (4 bar) 
PE gāzes vadam D 125x11,4 mm</t>
  </si>
  <si>
    <t>Dabīgā seguma izrakšana un atjaunošana</t>
  </si>
  <si>
    <t>m²</t>
  </si>
  <si>
    <t>Asfalta seguma demontāža un atjaunošana</t>
  </si>
  <si>
    <t>Smilts</t>
  </si>
  <si>
    <t>m³</t>
  </si>
  <si>
    <t>Digitālo uzmērījumu nodošana pēc
būvdarbu veikšanas</t>
  </si>
  <si>
    <t>Dokumentu noformēšana un ārējo gāzes vadu sistēmas nodošana ekspluatācijā</t>
  </si>
  <si>
    <t>objek.</t>
  </si>
  <si>
    <t>LVS EN 102018-1; LVS EN 12007-3</t>
  </si>
  <si>
    <t>LVS EN 12007</t>
  </si>
  <si>
    <t>VEXVE vai līdzvērtīgs</t>
  </si>
  <si>
    <t xml:space="preserve">TARTARINI B249-AP vai līdzvērtīgs </t>
  </si>
  <si>
    <t>ELSTER vai līdzvērtīgs</t>
  </si>
  <si>
    <t>FAG vai līdzvērtīgs</t>
  </si>
  <si>
    <t>MADAS vai līdzvērtīgs</t>
  </si>
  <si>
    <t>El. magnētiskais drošības ventilis Dn 50, PN4 bar</t>
  </si>
  <si>
    <t>Tecnocontrol vai līdzvērtīgs</t>
  </si>
  <si>
    <t>MARCHEL vai līdzvērtīgs</t>
  </si>
  <si>
    <t>FN SERVISS LM-201A vai līdzvērtīgs</t>
  </si>
  <si>
    <t>Gāzes vadu sazemēšana ierīkošana</t>
  </si>
  <si>
    <t>ISO EN 12944</t>
  </si>
  <si>
    <t>Gāzes vada krāsošana ar eļļas krāsu                2 reizes</t>
  </si>
  <si>
    <t>Dokumentu noformēšana un iekšējo gāzes vadu sistēmas nodošana ekspluatācijā</t>
  </si>
  <si>
    <t xml:space="preserve">Katlumājas gāzes apgāde "Jaunolaines katlumāja" Jaunolaine , Olaines pagasts, Olaines novads </t>
  </si>
  <si>
    <t xml:space="preserve">Jaunolaine , Olaines pagasts, Olaines novads </t>
  </si>
  <si>
    <t xml:space="preserve">Polietilēna caurules D C 63x5,8 mm montāža </t>
  </si>
  <si>
    <t xml:space="preserve">EM uzmavas PE100 SDR11 D 63 mm montāža </t>
  </si>
  <si>
    <t xml:space="preserve">Lodveida krāna Dn50mm, PN 4 bar montāža </t>
  </si>
  <si>
    <t>T-sedlu  125/40 ar noslēgvārstu, PN8 montāža</t>
  </si>
  <si>
    <t>Kapes D180 , betona riņķi, teleskopiski pagarināmu kātu  L=1.0-1.2 m montāža</t>
  </si>
  <si>
    <t>Pārejas tērauds/PE PE100 
SDR11 D60,3/D63 montāža</t>
  </si>
  <si>
    <t>Ievada līkuma 90°, D 60,3x4,5 mm L=2,0x1,5 mmontāža</t>
  </si>
  <si>
    <t>Kontaktkārbs montāža</t>
  </si>
  <si>
    <t>Indikācijas kabeļa  
(izolēts Cu vads S=2,5 mm² ) montāža</t>
  </si>
  <si>
    <t>Indikācijas kabeļa 
savienojumu nozaruzmavas montāža</t>
  </si>
  <si>
    <t>PE aizsargčaulas (l=0.75 m),                  polipropilēns un silikons montāža</t>
  </si>
  <si>
    <t xml:space="preserve">Marķējuma lentas ar uzrakstu "GĀZE" uzstādīšana tranšejā </t>
  </si>
  <si>
    <t>Tērauda caurules DN50 montāža</t>
  </si>
  <si>
    <t>Tērauda caurules DN80 montāža</t>
  </si>
  <si>
    <t>Tērauda caurules DN25 montāža</t>
  </si>
  <si>
    <t>Tērauda caurules  DN15 montāža</t>
  </si>
  <si>
    <t>Tērauda caurules DN 80 trejgabala montāža</t>
  </si>
  <si>
    <t xml:space="preserve">Tērauda līkuma 90°, DN80 montāža </t>
  </si>
  <si>
    <t xml:space="preserve">Tērauda līkuma 90°, DN50 montāža </t>
  </si>
  <si>
    <t>Tērauda līkuma 90°, DN25 montāža</t>
  </si>
  <si>
    <t xml:space="preserve">Tērauda līkuma 90°, DN15 montāža </t>
  </si>
  <si>
    <t xml:space="preserve">Diametru pārejas DN 80/40 montāža </t>
  </si>
  <si>
    <t xml:space="preserve">Diametru pārejas  DN 50/40  montāža </t>
  </si>
  <si>
    <t xml:space="preserve">Noslēgkrāna DN 80, PN4 bar montāža </t>
  </si>
  <si>
    <t>Noslēgkrāna DN 50, PN4 bar  montāža</t>
  </si>
  <si>
    <t>Noslēgkrāna DN 25, PN4 bar  montāža</t>
  </si>
  <si>
    <t>Noslēgkrāna DN 15, PN4 bar  montāža</t>
  </si>
  <si>
    <t>Atloku savienojuma  DN 80, PN4 bar  montāža</t>
  </si>
  <si>
    <t>Gāzes spiediena regulatora                    
(Qmax=250m³/h;
PIen. = 4 bar; PIz. = 100 mbar), Dn 40 montāža</t>
  </si>
  <si>
    <t>Rotācijas gāzes skaitītāja ELSTER G-40 
(uz v.sp.(2,8 bar)) Dn50 ar: 
Qmax=65 m³ /h ; pie Pabs=3,8 bar ? Qmax=247 m³ /h
Qmin=1,3 m³ /h ; pie Pabs=3,8 bar ? Qmin=4,94 m³ /h                                                                  ar korektoru ElcorPlus PTZ un telemetriju; ar spiediena devēja līnijas trīsgaitas noslēgkrānu montāža</t>
  </si>
  <si>
    <t>Gāzes filtra  DN 50, PN4 bar montāža</t>
  </si>
  <si>
    <t>Sietiņfiltra  DN 50, PN4 bar montāža</t>
  </si>
  <si>
    <t>Gāzes noplūdes detektora montāža</t>
  </si>
  <si>
    <t>Manometrs (0-150 mbar)  montāža</t>
  </si>
  <si>
    <t>Manometra (0-5 bar)  montāža</t>
  </si>
  <si>
    <t>Spiedpogkrāna (manometram) montāža</t>
  </si>
  <si>
    <t>CO detektors-signalizatora montāža</t>
  </si>
  <si>
    <t>Gāzesvada stiprinājumu  - izolēti kronšteini montāža</t>
  </si>
  <si>
    <t>Pievienošanās esošam SNG gāzes vadam Dn80</t>
  </si>
  <si>
    <t>Tērauda apvalkcaurules DN80 montāža</t>
  </si>
  <si>
    <t>Tērauda apvalkcaurules DN50 montāža</t>
  </si>
  <si>
    <t xml:space="preserve">Minimālās prasības </t>
  </si>
  <si>
    <t xml:space="preserve">Minimļās pasības </t>
  </si>
  <si>
    <t>Cenu aptauja AS OŪS 2024/18_SPS/CA
Dabasgāzes pieslēguma izbūves darbi Jaunolaines katlumājai
2.pielikums Tehniskais un finanšu piedāvājums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</si>
</sst>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10"/>
      <name val="Arial"/>
      <family val="2"/>
      <charset val="186"/>
    </font>
    <font>
      <b/>
      <sz val="10"/>
      <name val="Arial"/>
      <family val="2"/>
      <charset val="186"/>
    </font>
    <font>
      <i/>
      <sz val="11"/>
      <name val="Arial"/>
      <family val="2"/>
      <charset val="186"/>
    </font>
    <font>
      <sz val="10"/>
      <name val="Arial"/>
      <family val="2"/>
      <charset val="186"/>
    </font>
    <font>
      <b/>
      <i/>
      <sz val="9"/>
      <name val="Arial"/>
      <family val="2"/>
      <charset val="186"/>
    </font>
    <font>
      <sz val="10"/>
      <name val="Arial"/>
      <family val="2"/>
      <charset val="1"/>
    </font>
    <font>
      <sz val="11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11" fillId="0" borderId="0"/>
    <xf numFmtId="0" fontId="2" fillId="0" borderId="0"/>
  </cellStyleXfs>
  <cellXfs count="156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2" fontId="2" fillId="0" borderId="0" xfId="0" applyNumberFormat="1" applyFont="1" applyAlignment="1">
      <alignment vertical="top"/>
    </xf>
    <xf numFmtId="0" fontId="2" fillId="0" borderId="0" xfId="0" applyFont="1"/>
    <xf numFmtId="0" fontId="2" fillId="0" borderId="1" xfId="0" applyFont="1" applyBorder="1" applyAlignment="1">
      <alignment horizontal="center" vertical="center" textRotation="90" wrapText="1"/>
    </xf>
    <xf numFmtId="2" fontId="2" fillId="0" borderId="1" xfId="0" applyNumberFormat="1" applyFont="1" applyBorder="1" applyAlignment="1">
      <alignment horizontal="center" vertical="center" textRotation="90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10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top" wrapText="1"/>
    </xf>
    <xf numFmtId="0" fontId="4" fillId="0" borderId="9" xfId="0" applyFont="1" applyBorder="1" applyAlignment="1">
      <alignment horizontal="right" vertical="top" wrapText="1"/>
    </xf>
    <xf numFmtId="0" fontId="2" fillId="0" borderId="12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4" xfId="0" applyFont="1" applyBorder="1" applyAlignment="1">
      <alignment horizontal="center" vertical="top" wrapText="1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top"/>
    </xf>
    <xf numFmtId="2" fontId="2" fillId="0" borderId="12" xfId="0" applyNumberFormat="1" applyFont="1" applyBorder="1" applyAlignment="1">
      <alignment vertical="top"/>
    </xf>
    <xf numFmtId="2" fontId="2" fillId="0" borderId="11" xfId="0" applyNumberFormat="1" applyFont="1" applyBorder="1" applyAlignment="1">
      <alignment vertical="top"/>
    </xf>
    <xf numFmtId="0" fontId="4" fillId="0" borderId="0" xfId="0" applyFont="1"/>
    <xf numFmtId="0" fontId="2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top"/>
    </xf>
    <xf numFmtId="2" fontId="2" fillId="2" borderId="0" xfId="0" applyNumberFormat="1" applyFont="1" applyFill="1" applyAlignment="1">
      <alignment vertical="top"/>
    </xf>
    <xf numFmtId="0" fontId="2" fillId="2" borderId="0" xfId="0" applyFont="1" applyFill="1"/>
    <xf numFmtId="0" fontId="2" fillId="2" borderId="0" xfId="0" applyFont="1" applyFill="1" applyAlignment="1">
      <alignment vertical="top" wrapText="1"/>
    </xf>
    <xf numFmtId="2" fontId="3" fillId="2" borderId="0" xfId="0" applyNumberFormat="1" applyFont="1" applyFill="1" applyAlignment="1">
      <alignment horizontal="right" vertical="top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right" vertical="top" wrapText="1"/>
    </xf>
    <xf numFmtId="0" fontId="3" fillId="0" borderId="0" xfId="0" applyFont="1" applyAlignment="1">
      <alignment vertical="top"/>
    </xf>
    <xf numFmtId="0" fontId="2" fillId="0" borderId="12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4" fontId="2" fillId="0" borderId="0" xfId="0" applyNumberFormat="1" applyFont="1"/>
    <xf numFmtId="4" fontId="2" fillId="0" borderId="9" xfId="0" applyNumberFormat="1" applyFont="1" applyBorder="1" applyAlignment="1">
      <alignment horizontal="right" vertical="top" wrapText="1"/>
    </xf>
    <xf numFmtId="4" fontId="2" fillId="0" borderId="14" xfId="0" applyNumberFormat="1" applyFont="1" applyBorder="1" applyAlignment="1">
      <alignment horizontal="right" vertical="top"/>
    </xf>
    <xf numFmtId="4" fontId="2" fillId="0" borderId="9" xfId="0" applyNumberFormat="1" applyFont="1" applyBorder="1" applyAlignment="1">
      <alignment horizontal="right" vertical="top"/>
    </xf>
    <xf numFmtId="4" fontId="2" fillId="0" borderId="9" xfId="0" applyNumberFormat="1" applyFont="1" applyBorder="1" applyAlignment="1">
      <alignment vertical="top"/>
    </xf>
    <xf numFmtId="4" fontId="2" fillId="0" borderId="1" xfId="0" applyNumberFormat="1" applyFont="1" applyBorder="1" applyAlignment="1">
      <alignment vertical="top" wrapText="1"/>
    </xf>
    <xf numFmtId="4" fontId="2" fillId="0" borderId="0" xfId="0" applyNumberFormat="1" applyFont="1" applyAlignment="1">
      <alignment horizontal="center" vertical="top"/>
    </xf>
    <xf numFmtId="4" fontId="2" fillId="0" borderId="0" xfId="0" applyNumberFormat="1" applyFont="1" applyAlignment="1">
      <alignment vertical="top"/>
    </xf>
    <xf numFmtId="4" fontId="2" fillId="0" borderId="5" xfId="0" applyNumberFormat="1" applyFont="1" applyBorder="1" applyAlignment="1">
      <alignment vertical="top" wrapText="1"/>
    </xf>
    <xf numFmtId="4" fontId="2" fillId="0" borderId="7" xfId="0" applyNumberFormat="1" applyFont="1" applyBorder="1" applyAlignment="1">
      <alignment vertical="top" wrapText="1"/>
    </xf>
    <xf numFmtId="4" fontId="2" fillId="0" borderId="15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top"/>
    </xf>
    <xf numFmtId="0" fontId="9" fillId="0" borderId="11" xfId="0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 wrapText="1"/>
    </xf>
    <xf numFmtId="4" fontId="9" fillId="0" borderId="1" xfId="0" applyNumberFormat="1" applyFont="1" applyBorder="1" applyAlignment="1">
      <alignment horizontal="right" vertical="top"/>
    </xf>
    <xf numFmtId="4" fontId="9" fillId="0" borderId="1" xfId="0" applyNumberFormat="1" applyFont="1" applyBorder="1" applyAlignment="1">
      <alignment vertical="top"/>
    </xf>
    <xf numFmtId="4" fontId="9" fillId="0" borderId="0" xfId="0" applyNumberFormat="1" applyFont="1"/>
    <xf numFmtId="0" fontId="9" fillId="0" borderId="0" xfId="0" applyFont="1"/>
    <xf numFmtId="4" fontId="9" fillId="0" borderId="1" xfId="0" applyNumberFormat="1" applyFont="1" applyBorder="1" applyAlignment="1">
      <alignment vertical="top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4" fontId="2" fillId="0" borderId="0" xfId="0" applyNumberFormat="1" applyFont="1" applyAlignment="1">
      <alignment vertical="center"/>
    </xf>
    <xf numFmtId="2" fontId="12" fillId="2" borderId="0" xfId="0" applyNumberFormat="1" applyFont="1" applyFill="1" applyAlignment="1">
      <alignment horizontal="center"/>
    </xf>
    <xf numFmtId="0" fontId="4" fillId="0" borderId="0" xfId="0" applyFont="1" applyAlignment="1">
      <alignment horizontal="left" vertical="top"/>
    </xf>
    <xf numFmtId="0" fontId="2" fillId="3" borderId="0" xfId="0" applyFont="1" applyFill="1" applyAlignment="1">
      <alignment horizontal="center" vertical="top"/>
    </xf>
    <xf numFmtId="0" fontId="2" fillId="3" borderId="0" xfId="0" applyFont="1" applyFill="1" applyAlignment="1">
      <alignment horizontal="center" vertical="top" wrapText="1"/>
    </xf>
    <xf numFmtId="0" fontId="2" fillId="3" borderId="0" xfId="0" applyFont="1" applyFill="1" applyAlignment="1">
      <alignment vertical="top"/>
    </xf>
    <xf numFmtId="2" fontId="2" fillId="3" borderId="0" xfId="0" applyNumberFormat="1" applyFont="1" applyFill="1" applyAlignment="1">
      <alignment vertical="top"/>
    </xf>
    <xf numFmtId="0" fontId="2" fillId="3" borderId="0" xfId="0" applyFont="1" applyFill="1" applyAlignment="1">
      <alignment vertical="top" wrapText="1"/>
    </xf>
    <xf numFmtId="0" fontId="2" fillId="3" borderId="0" xfId="0" applyFont="1" applyFill="1"/>
    <xf numFmtId="0" fontId="4" fillId="3" borderId="0" xfId="0" applyFont="1" applyFill="1" applyAlignment="1">
      <alignment vertical="top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vertical="top"/>
    </xf>
    <xf numFmtId="2" fontId="6" fillId="3" borderId="0" xfId="0" applyNumberFormat="1" applyFont="1" applyFill="1" applyAlignment="1">
      <alignment vertical="top"/>
    </xf>
    <xf numFmtId="2" fontId="2" fillId="3" borderId="0" xfId="0" applyNumberFormat="1" applyFont="1" applyFill="1" applyAlignment="1">
      <alignment vertical="top" wrapText="1"/>
    </xf>
    <xf numFmtId="0" fontId="2" fillId="0" borderId="19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4" fontId="2" fillId="0" borderId="19" xfId="0" applyNumberFormat="1" applyFont="1" applyBorder="1" applyAlignment="1">
      <alignment horizontal="right" vertical="center"/>
    </xf>
    <xf numFmtId="4" fontId="2" fillId="0" borderId="7" xfId="0" applyNumberFormat="1" applyFont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14" fillId="0" borderId="0" xfId="0" applyFont="1" applyAlignment="1">
      <alignment horizontal="left" vertical="top"/>
    </xf>
    <xf numFmtId="0" fontId="14" fillId="3" borderId="0" xfId="0" applyFont="1" applyFill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16" fontId="2" fillId="0" borderId="5" xfId="0" applyNumberFormat="1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2" fontId="2" fillId="0" borderId="1" xfId="0" applyNumberFormat="1" applyFont="1" applyBorder="1" applyAlignment="1">
      <alignment vertical="center"/>
    </xf>
    <xf numFmtId="2" fontId="13" fillId="0" borderId="1" xfId="0" applyNumberFormat="1" applyFont="1" applyBorder="1" applyAlignment="1">
      <alignment horizontal="right" vertical="center"/>
    </xf>
    <xf numFmtId="2" fontId="11" fillId="0" borderId="1" xfId="0" applyNumberFormat="1" applyFont="1" applyBorder="1" applyAlignment="1">
      <alignment vertical="center"/>
    </xf>
    <xf numFmtId="2" fontId="1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2" fillId="0" borderId="0" xfId="0" applyNumberFormat="1" applyFont="1" applyAlignment="1">
      <alignment vertical="center"/>
    </xf>
    <xf numFmtId="0" fontId="11" fillId="3" borderId="0" xfId="0" applyFont="1" applyFill="1" applyAlignment="1">
      <alignment vertical="center" wrapText="1"/>
    </xf>
    <xf numFmtId="0" fontId="11" fillId="3" borderId="0" xfId="0" applyFont="1" applyFill="1" applyAlignment="1">
      <alignment horizontal="center" vertical="center" wrapText="1"/>
    </xf>
    <xf numFmtId="1" fontId="11" fillId="3" borderId="0" xfId="0" applyNumberFormat="1" applyFont="1" applyFill="1" applyAlignment="1">
      <alignment horizontal="center" vertical="center"/>
    </xf>
    <xf numFmtId="2" fontId="2" fillId="0" borderId="0" xfId="0" applyNumberFormat="1" applyFont="1" applyAlignment="1">
      <alignment horizontal="right" vertical="center"/>
    </xf>
    <xf numFmtId="2" fontId="11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9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 vertical="center" wrapText="1"/>
    </xf>
    <xf numFmtId="2" fontId="9" fillId="0" borderId="1" xfId="0" applyNumberFormat="1" applyFont="1" applyBorder="1" applyAlignment="1">
      <alignment vertical="top"/>
    </xf>
    <xf numFmtId="0" fontId="2" fillId="0" borderId="2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3" borderId="0" xfId="0" applyFont="1" applyFill="1" applyAlignment="1">
      <alignment horizontal="right" vertical="top"/>
    </xf>
    <xf numFmtId="0" fontId="2" fillId="3" borderId="0" xfId="0" applyFont="1" applyFill="1" applyAlignment="1">
      <alignment horizontal="left" vertical="top"/>
    </xf>
    <xf numFmtId="0" fontId="2" fillId="3" borderId="0" xfId="0" applyFont="1" applyFill="1" applyAlignment="1">
      <alignment horizontal="right" vertical="top" wrapText="1"/>
    </xf>
    <xf numFmtId="0" fontId="0" fillId="3" borderId="0" xfId="0" applyFill="1" applyAlignment="1">
      <alignment horizontal="right" vertical="top" wrapText="1"/>
    </xf>
    <xf numFmtId="0" fontId="7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vertical="center" textRotation="90"/>
    </xf>
    <xf numFmtId="0" fontId="2" fillId="0" borderId="16" xfId="0" applyFont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textRotation="90"/>
    </xf>
    <xf numFmtId="0" fontId="2" fillId="2" borderId="16" xfId="0" applyFont="1" applyFill="1" applyBorder="1" applyAlignment="1">
      <alignment horizontal="center" vertical="center" textRotation="90"/>
    </xf>
    <xf numFmtId="0" fontId="2" fillId="2" borderId="2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left" vertical="top" wrapText="1"/>
    </xf>
    <xf numFmtId="2" fontId="2" fillId="0" borderId="2" xfId="0" applyNumberFormat="1" applyFont="1" applyBorder="1" applyAlignment="1">
      <alignment horizontal="center" vertical="center" textRotation="90" wrapText="1"/>
    </xf>
    <xf numFmtId="2" fontId="2" fillId="0" borderId="16" xfId="0" applyNumberFormat="1" applyFont="1" applyBorder="1" applyAlignment="1">
      <alignment horizontal="center" vertical="center" textRotation="90" wrapText="1"/>
    </xf>
    <xf numFmtId="0" fontId="3" fillId="0" borderId="17" xfId="0" applyFont="1" applyBorder="1" applyAlignment="1">
      <alignment horizontal="center" vertical="center"/>
    </xf>
    <xf numFmtId="0" fontId="2" fillId="3" borderId="0" xfId="0" applyFont="1" applyFill="1" applyAlignment="1">
      <alignment horizontal="center" vertical="top" wrapText="1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6" xfId="0" applyFont="1" applyBorder="1" applyAlignment="1">
      <alignment horizontal="center" vertical="center" textRotation="90" wrapText="1"/>
    </xf>
    <xf numFmtId="0" fontId="2" fillId="3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textRotation="90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horizontal="right" vertical="top"/>
    </xf>
    <xf numFmtId="2" fontId="2" fillId="3" borderId="0" xfId="0" applyNumberFormat="1" applyFont="1" applyFill="1" applyAlignment="1">
      <alignment horizontal="right" vertical="top" wrapText="1"/>
    </xf>
    <xf numFmtId="0" fontId="0" fillId="0" borderId="1" xfId="0" applyBorder="1" applyAlignment="1">
      <alignment horizontal="center" vertical="center"/>
    </xf>
  </cellXfs>
  <cellStyles count="5">
    <cellStyle name="Normal" xfId="0" builtinId="0"/>
    <cellStyle name="Normal 2" xfId="3" xr:uid="{00000000-0005-0000-0000-000001000000}"/>
    <cellStyle name="Normal 4" xfId="4" xr:uid="{1A381B17-F737-40BA-9F76-FACEFDA51195}"/>
    <cellStyle name="Stils 1" xfId="1" xr:uid="{00000000-0005-0000-0000-000002000000}"/>
    <cellStyle name="Style 1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28575</xdr:rowOff>
    </xdr:from>
    <xdr:to>
      <xdr:col>16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BAF1CF82-58DA-4062-8F4C-74A8477DC1AF}"/>
            </a:ext>
          </a:extLst>
        </xdr:cNvPr>
        <xdr:cNvSpPr>
          <a:spLocks noChangeArrowheads="1"/>
        </xdr:cNvSpPr>
      </xdr:nvSpPr>
      <xdr:spPr bwMode="auto">
        <a:xfrm>
          <a:off x="86677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7</xdr:row>
      <xdr:rowOff>28575</xdr:rowOff>
    </xdr:from>
    <xdr:to>
      <xdr:col>16</xdr:col>
      <xdr:colOff>0</xdr:colOff>
      <xdr:row>8</xdr:row>
      <xdr:rowOff>38100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DA3BD19-6398-4004-B20F-35EB626C8F03}"/>
            </a:ext>
          </a:extLst>
        </xdr:cNvPr>
        <xdr:cNvSpPr>
          <a:spLocks noChangeArrowheads="1"/>
        </xdr:cNvSpPr>
      </xdr:nvSpPr>
      <xdr:spPr bwMode="auto">
        <a:xfrm>
          <a:off x="8591550" y="1257300"/>
          <a:ext cx="628650" cy="1905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H26"/>
  <sheetViews>
    <sheetView tabSelected="1" view="pageBreakPreview" zoomScaleNormal="100" zoomScaleSheetLayoutView="100" workbookViewId="0">
      <selection activeCell="D14" sqref="D14"/>
    </sheetView>
  </sheetViews>
  <sheetFormatPr defaultColWidth="9.140625" defaultRowHeight="12.75" x14ac:dyDescent="0.2"/>
  <cols>
    <col min="1" max="1" width="4.140625" style="3" customWidth="1"/>
    <col min="2" max="2" width="14.85546875" style="3" customWidth="1"/>
    <col min="3" max="3" width="47.42578125" style="1" customWidth="1"/>
    <col min="4" max="4" width="18" style="2" customWidth="1"/>
    <col min="5" max="16384" width="9.140625" style="6"/>
  </cols>
  <sheetData>
    <row r="1" spans="1:8" ht="42.75" customHeight="1" x14ac:dyDescent="0.2">
      <c r="A1" s="1"/>
      <c r="B1" s="1"/>
      <c r="C1" s="152" t="s">
        <v>142</v>
      </c>
      <c r="D1" s="153"/>
    </row>
    <row r="2" spans="1:8" x14ac:dyDescent="0.2">
      <c r="A2" s="1"/>
      <c r="B2" s="1"/>
      <c r="D2" s="1"/>
    </row>
    <row r="3" spans="1:8" x14ac:dyDescent="0.2">
      <c r="A3" s="124" t="s">
        <v>40</v>
      </c>
      <c r="B3" s="124"/>
      <c r="C3" s="124"/>
      <c r="D3" s="124"/>
    </row>
    <row r="5" spans="1:8" ht="62.25" customHeight="1" x14ac:dyDescent="0.2">
      <c r="A5" s="10" t="s">
        <v>1</v>
      </c>
      <c r="B5" s="10"/>
      <c r="C5" s="133" t="str">
        <f>KOPS1!D4</f>
        <v xml:space="preserve">Katlumājas gāzes apgāde "Jaunolaines katlumāja" Jaunolaine , Olaines pagasts, Olaines novads </v>
      </c>
      <c r="D5" s="133"/>
    </row>
    <row r="6" spans="1:8" ht="15" x14ac:dyDescent="0.2">
      <c r="A6" s="10" t="s">
        <v>17</v>
      </c>
      <c r="B6" s="10"/>
      <c r="C6" s="133" t="str">
        <f>KOPS1!D5</f>
        <v xml:space="preserve">Jaunolaine , Olaines pagasts, Olaines novads </v>
      </c>
      <c r="D6" s="133"/>
    </row>
    <row r="7" spans="1:8" ht="14.25" x14ac:dyDescent="0.2">
      <c r="A7" s="10"/>
      <c r="B7" s="10"/>
      <c r="C7" s="69"/>
    </row>
    <row r="8" spans="1:8" ht="14.25" x14ac:dyDescent="0.2">
      <c r="A8" s="89" t="s">
        <v>41</v>
      </c>
      <c r="B8" s="10"/>
    </row>
    <row r="9" spans="1:8" ht="31.15" customHeight="1" x14ac:dyDescent="0.2">
      <c r="A9" s="10" t="s">
        <v>46</v>
      </c>
      <c r="B9" s="10"/>
      <c r="C9" s="1" t="s">
        <v>43</v>
      </c>
    </row>
    <row r="11" spans="1:8" ht="20.25" customHeight="1" x14ac:dyDescent="0.2">
      <c r="A11" s="125" t="s">
        <v>5</v>
      </c>
      <c r="B11" s="127" t="s">
        <v>18</v>
      </c>
      <c r="C11" s="129" t="s">
        <v>19</v>
      </c>
      <c r="D11" s="131" t="s">
        <v>22</v>
      </c>
      <c r="E11" s="9"/>
    </row>
    <row r="12" spans="1:8" ht="56.25" customHeight="1" x14ac:dyDescent="0.2">
      <c r="A12" s="126"/>
      <c r="B12" s="128"/>
      <c r="C12" s="130"/>
      <c r="D12" s="132"/>
    </row>
    <row r="13" spans="1:8" x14ac:dyDescent="0.2">
      <c r="A13" s="11"/>
      <c r="B13" s="11"/>
      <c r="C13" s="12"/>
      <c r="D13" s="13"/>
    </row>
    <row r="14" spans="1:8" ht="34.5" customHeight="1" x14ac:dyDescent="0.2">
      <c r="A14" s="14">
        <v>1</v>
      </c>
      <c r="B14" s="15">
        <v>1</v>
      </c>
      <c r="C14" s="43" t="str">
        <f>KOPS1!D4</f>
        <v xml:space="preserve">Katlumājas gāzes apgāde "Jaunolaines katlumāja" Jaunolaine , Olaines pagasts, Olaines novads </v>
      </c>
      <c r="D14" s="52">
        <f>KOPS1!D21</f>
        <v>0</v>
      </c>
      <c r="E14" s="44"/>
      <c r="F14" s="44"/>
      <c r="G14" s="44"/>
      <c r="H14" s="44"/>
    </row>
    <row r="15" spans="1:8" x14ac:dyDescent="0.2">
      <c r="A15" s="16"/>
      <c r="B15" s="17"/>
      <c r="C15" s="18"/>
      <c r="D15" s="53"/>
      <c r="E15" s="44"/>
      <c r="F15" s="44"/>
      <c r="G15" s="44"/>
      <c r="H15" s="44"/>
    </row>
    <row r="16" spans="1:8" x14ac:dyDescent="0.2">
      <c r="C16" s="19" t="s">
        <v>0</v>
      </c>
      <c r="D16" s="63">
        <f>SUM(D14:D15)</f>
        <v>0</v>
      </c>
      <c r="E16" s="44"/>
      <c r="F16" s="44"/>
      <c r="G16" s="44"/>
      <c r="H16" s="44"/>
    </row>
    <row r="17" spans="2:8" x14ac:dyDescent="0.2">
      <c r="C17" s="20" t="s">
        <v>21</v>
      </c>
      <c r="D17" s="54">
        <f>D16*21%</f>
        <v>0</v>
      </c>
      <c r="E17" s="44"/>
      <c r="F17" s="44"/>
      <c r="G17" s="44"/>
      <c r="H17" s="44"/>
    </row>
    <row r="18" spans="2:8" x14ac:dyDescent="0.2">
      <c r="C18" s="40"/>
    </row>
    <row r="21" spans="2:8" x14ac:dyDescent="0.2">
      <c r="B21" s="86" t="s">
        <v>20</v>
      </c>
      <c r="C21" s="120"/>
      <c r="D21" s="120"/>
    </row>
    <row r="22" spans="2:8" x14ac:dyDescent="0.2">
      <c r="B22" s="86"/>
      <c r="C22" s="71"/>
      <c r="D22" s="86"/>
    </row>
    <row r="23" spans="2:8" x14ac:dyDescent="0.2">
      <c r="B23" s="121"/>
      <c r="C23" s="121"/>
      <c r="D23" s="121"/>
    </row>
    <row r="24" spans="2:8" x14ac:dyDescent="0.2">
      <c r="B24" s="86"/>
      <c r="C24" s="86"/>
      <c r="D24" s="86"/>
    </row>
    <row r="25" spans="2:8" x14ac:dyDescent="0.2">
      <c r="B25" s="87" t="s">
        <v>37</v>
      </c>
      <c r="C25" s="122"/>
      <c r="D25" s="123"/>
    </row>
    <row r="26" spans="2:8" x14ac:dyDescent="0.2">
      <c r="B26" s="86"/>
      <c r="C26" s="74"/>
      <c r="D26" s="70"/>
    </row>
  </sheetData>
  <mergeCells count="11">
    <mergeCell ref="C1:D1"/>
    <mergeCell ref="C21:D21"/>
    <mergeCell ref="B23:D23"/>
    <mergeCell ref="C25:D25"/>
    <mergeCell ref="A3:D3"/>
    <mergeCell ref="A11:A12"/>
    <mergeCell ref="B11:B12"/>
    <mergeCell ref="C11:C12"/>
    <mergeCell ref="D11:D12"/>
    <mergeCell ref="C6:D6"/>
    <mergeCell ref="C5:D5"/>
  </mergeCells>
  <pageMargins left="0.74803149606299213" right="0.74803149606299213" top="1.7322834645669292" bottom="0.98425196850393704" header="0.51181102362204722" footer="0.51181102362204722"/>
  <pageSetup paperSize="9" orientation="portrait" horizontalDpi="4294967292" verticalDpi="360" r:id="rId1"/>
  <headerFooter alignWithMargins="0">
    <oddHeader xml:space="preserve">&amp;RAPSTIPRINU
_______________________
&amp;8(Pasūtītāja paraksts un tā atšifrējums)
Z.V.
________.gada____._____________
</oddHeader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J30"/>
  <sheetViews>
    <sheetView view="pageBreakPreview" zoomScaleNormal="100" zoomScaleSheetLayoutView="100" workbookViewId="0">
      <selection activeCell="H16" sqref="H16"/>
    </sheetView>
  </sheetViews>
  <sheetFormatPr defaultColWidth="9.140625" defaultRowHeight="12.75" x14ac:dyDescent="0.2"/>
  <cols>
    <col min="1" max="1" width="10.28515625" style="3" customWidth="1"/>
    <col min="2" max="2" width="10" style="3" customWidth="1"/>
    <col min="3" max="3" width="25.85546875" style="1" customWidth="1"/>
    <col min="4" max="4" width="17.7109375" style="2" customWidth="1"/>
    <col min="5" max="5" width="17.7109375" style="3" customWidth="1"/>
    <col min="6" max="6" width="17.7109375" style="4" customWidth="1"/>
    <col min="7" max="8" width="17.7109375" style="5" customWidth="1"/>
    <col min="9" max="9" width="9.140625" style="6"/>
    <col min="10" max="10" width="15.85546875" style="6" customWidth="1"/>
    <col min="11" max="16384" width="9.140625" style="6"/>
  </cols>
  <sheetData>
    <row r="1" spans="1:10" ht="41.25" customHeight="1" x14ac:dyDescent="0.2">
      <c r="A1" s="70"/>
      <c r="B1" s="70"/>
      <c r="C1" s="71"/>
      <c r="D1" s="134" t="s">
        <v>38</v>
      </c>
      <c r="E1" s="134"/>
      <c r="F1" s="72"/>
      <c r="G1" s="154" t="str">
        <f>KOPT1!C1</f>
        <v>Cenu aptauja AS OŪS 2024/18_SPS/CA
Dabasgāzes pieslēguma izbūves darbi Jaunolaines katlumājai
2.pielikums Tehniskais un finanšu piedāvājums</v>
      </c>
      <c r="H1" s="154"/>
    </row>
    <row r="2" spans="1:10" x14ac:dyDescent="0.2">
      <c r="A2" s="70"/>
      <c r="B2" s="70"/>
      <c r="C2" s="71"/>
      <c r="D2" s="74"/>
      <c r="E2" s="70"/>
      <c r="F2" s="72"/>
      <c r="G2" s="73"/>
      <c r="H2" s="73"/>
    </row>
    <row r="3" spans="1:10" ht="14.25" x14ac:dyDescent="0.2">
      <c r="A3" s="77" t="s">
        <v>1</v>
      </c>
      <c r="B3" s="77"/>
      <c r="C3" s="71"/>
      <c r="D3" s="78"/>
      <c r="E3" s="70"/>
      <c r="F3" s="72"/>
      <c r="G3" s="73"/>
      <c r="H3" s="73"/>
    </row>
    <row r="4" spans="1:10" ht="45.75" customHeight="1" x14ac:dyDescent="0.2">
      <c r="A4" s="77" t="s">
        <v>2</v>
      </c>
      <c r="B4" s="77"/>
      <c r="C4" s="71"/>
      <c r="D4" s="134" t="s">
        <v>97</v>
      </c>
      <c r="E4" s="134"/>
      <c r="F4" s="134"/>
      <c r="G4" s="134"/>
      <c r="H4" s="134"/>
    </row>
    <row r="5" spans="1:10" ht="17.25" customHeight="1" x14ac:dyDescent="0.2">
      <c r="A5" s="77" t="s">
        <v>3</v>
      </c>
      <c r="B5" s="77"/>
      <c r="C5" s="71"/>
      <c r="D5" s="134" t="s">
        <v>98</v>
      </c>
      <c r="E5" s="134"/>
      <c r="F5" s="134"/>
      <c r="G5" s="134"/>
      <c r="H5" s="134"/>
    </row>
    <row r="6" spans="1:10" ht="14.25" x14ac:dyDescent="0.2">
      <c r="A6" s="77" t="s">
        <v>4</v>
      </c>
      <c r="B6" s="77"/>
      <c r="C6" s="71"/>
      <c r="D6" s="69"/>
      <c r="E6" s="70"/>
      <c r="F6" s="72"/>
      <c r="G6" s="79"/>
      <c r="H6" s="73"/>
    </row>
    <row r="7" spans="1:10" ht="14.25" x14ac:dyDescent="0.2">
      <c r="A7" s="77" t="s">
        <v>23</v>
      </c>
      <c r="B7" s="77"/>
      <c r="C7" s="71"/>
      <c r="D7" s="80">
        <f>D21</f>
        <v>0</v>
      </c>
      <c r="E7" s="70"/>
      <c r="F7" s="72"/>
      <c r="G7" s="73"/>
      <c r="H7" s="73"/>
    </row>
    <row r="8" spans="1:10" ht="14.25" x14ac:dyDescent="0.2">
      <c r="A8" s="77" t="s">
        <v>12</v>
      </c>
      <c r="B8" s="77"/>
      <c r="C8" s="71"/>
      <c r="D8" s="80">
        <f>H18</f>
        <v>0</v>
      </c>
      <c r="E8" s="70"/>
      <c r="F8" s="72"/>
      <c r="G8" s="73"/>
      <c r="H8" s="73"/>
    </row>
    <row r="9" spans="1:10" ht="14.25" x14ac:dyDescent="0.2">
      <c r="A9" s="90" t="s">
        <v>41</v>
      </c>
      <c r="B9" s="77"/>
      <c r="C9" s="71"/>
      <c r="D9" s="80"/>
      <c r="E9" s="70"/>
      <c r="F9" s="72"/>
      <c r="G9" s="73"/>
      <c r="H9" s="73"/>
    </row>
    <row r="10" spans="1:10" ht="31.9" customHeight="1" x14ac:dyDescent="0.2">
      <c r="A10" s="77" t="s">
        <v>46</v>
      </c>
      <c r="B10" s="77"/>
      <c r="C10" s="138" t="s">
        <v>43</v>
      </c>
      <c r="D10" s="138"/>
      <c r="E10" s="70"/>
      <c r="F10" s="72"/>
      <c r="G10" s="73"/>
      <c r="H10" s="73"/>
    </row>
    <row r="11" spans="1:10" x14ac:dyDescent="0.2">
      <c r="A11" s="70"/>
      <c r="B11" s="70"/>
      <c r="C11" s="71"/>
      <c r="D11" s="74"/>
      <c r="E11" s="70"/>
      <c r="F11" s="72"/>
      <c r="G11" s="73"/>
      <c r="H11" s="73"/>
    </row>
    <row r="12" spans="1:10" ht="20.25" customHeight="1" x14ac:dyDescent="0.2">
      <c r="A12" s="125" t="s">
        <v>5</v>
      </c>
      <c r="B12" s="127" t="s">
        <v>13</v>
      </c>
      <c r="C12" s="129" t="s">
        <v>36</v>
      </c>
      <c r="D12" s="131" t="s">
        <v>24</v>
      </c>
      <c r="E12" s="137" t="s">
        <v>14</v>
      </c>
      <c r="F12" s="137"/>
      <c r="G12" s="137"/>
      <c r="H12" s="135" t="s">
        <v>10</v>
      </c>
      <c r="I12" s="9"/>
    </row>
    <row r="13" spans="1:10" ht="78.75" customHeight="1" x14ac:dyDescent="0.2">
      <c r="A13" s="126"/>
      <c r="B13" s="128"/>
      <c r="C13" s="130"/>
      <c r="D13" s="132"/>
      <c r="E13" s="55" t="s">
        <v>25</v>
      </c>
      <c r="F13" s="55" t="s">
        <v>34</v>
      </c>
      <c r="G13" s="55" t="s">
        <v>26</v>
      </c>
      <c r="H13" s="136"/>
    </row>
    <row r="14" spans="1:10" x14ac:dyDescent="0.2">
      <c r="A14" s="23"/>
      <c r="B14" s="22"/>
      <c r="C14" s="42"/>
      <c r="D14" s="25"/>
      <c r="E14" s="21"/>
      <c r="F14" s="26"/>
      <c r="G14" s="27"/>
      <c r="H14" s="28"/>
    </row>
    <row r="15" spans="1:10" s="9" customFormat="1" x14ac:dyDescent="0.2">
      <c r="A15" s="93">
        <v>1</v>
      </c>
      <c r="B15" s="65" t="s">
        <v>47</v>
      </c>
      <c r="C15" s="81" t="s">
        <v>53</v>
      </c>
      <c r="D15" s="82">
        <f>GAT!P34</f>
        <v>0</v>
      </c>
      <c r="E15" s="83">
        <f>GAT!M34</f>
        <v>0</v>
      </c>
      <c r="F15" s="83">
        <f>GAT!N34</f>
        <v>0</v>
      </c>
      <c r="G15" s="83">
        <f>GAT!O34</f>
        <v>0</v>
      </c>
      <c r="H15" s="84">
        <f>GAT!L34</f>
        <v>0</v>
      </c>
      <c r="I15" s="67"/>
      <c r="J15" s="67"/>
    </row>
    <row r="16" spans="1:10" s="9" customFormat="1" x14ac:dyDescent="0.2">
      <c r="A16" s="64">
        <v>2</v>
      </c>
      <c r="B16" s="92" t="s">
        <v>48</v>
      </c>
      <c r="C16" s="66" t="s">
        <v>52</v>
      </c>
      <c r="D16" s="82">
        <f>GA!P46</f>
        <v>0</v>
      </c>
      <c r="E16" s="83">
        <f>GA!M46</f>
        <v>0</v>
      </c>
      <c r="F16" s="83">
        <f>GA!N46</f>
        <v>0</v>
      </c>
      <c r="G16" s="83">
        <f>GA!O46</f>
        <v>0</v>
      </c>
      <c r="H16" s="84">
        <f>GA!L46</f>
        <v>0</v>
      </c>
      <c r="I16" s="67"/>
      <c r="J16" s="67"/>
    </row>
    <row r="17" spans="1:10" x14ac:dyDescent="0.2">
      <c r="A17" s="16"/>
      <c r="B17" s="17"/>
      <c r="C17" s="24"/>
      <c r="D17" s="45"/>
      <c r="E17" s="46"/>
      <c r="F17" s="47"/>
      <c r="G17" s="46"/>
      <c r="H17" s="48"/>
      <c r="I17" s="44"/>
      <c r="J17" s="44"/>
    </row>
    <row r="18" spans="1:10" s="62" customFormat="1" x14ac:dyDescent="0.2">
      <c r="A18" s="56"/>
      <c r="B18" s="56"/>
      <c r="C18" s="57" t="s">
        <v>15</v>
      </c>
      <c r="D18" s="58">
        <f>SUM(D15:D17)</f>
        <v>0</v>
      </c>
      <c r="E18" s="59">
        <f>SUM(E15:E17)</f>
        <v>0</v>
      </c>
      <c r="F18" s="59">
        <f>SUM(F15:F17)</f>
        <v>0</v>
      </c>
      <c r="G18" s="59">
        <f>SUM(G15:G17)</f>
        <v>0</v>
      </c>
      <c r="H18" s="60">
        <f>SUM(H15:H17)</f>
        <v>0</v>
      </c>
      <c r="I18" s="61"/>
      <c r="J18" s="61"/>
    </row>
    <row r="19" spans="1:10" x14ac:dyDescent="0.2">
      <c r="C19" s="19" t="s">
        <v>44</v>
      </c>
      <c r="D19" s="49">
        <f>ROUND(D18*0%,2)</f>
        <v>0</v>
      </c>
      <c r="E19" s="50"/>
      <c r="F19" s="51"/>
      <c r="G19" s="51"/>
      <c r="H19" s="51"/>
      <c r="I19" s="44"/>
      <c r="J19" s="44"/>
    </row>
    <row r="20" spans="1:10" x14ac:dyDescent="0.2">
      <c r="C20" s="19" t="s">
        <v>45</v>
      </c>
      <c r="D20" s="49">
        <f>ROUND(D18*0%,2)</f>
        <v>0</v>
      </c>
      <c r="E20" s="50"/>
      <c r="F20" s="51"/>
      <c r="G20" s="51"/>
      <c r="H20" s="51"/>
      <c r="I20" s="44"/>
      <c r="J20" s="44"/>
    </row>
    <row r="21" spans="1:10" x14ac:dyDescent="0.2">
      <c r="C21" s="20" t="s">
        <v>16</v>
      </c>
      <c r="D21" s="63">
        <f>SUM(D18:D20)</f>
        <v>0</v>
      </c>
      <c r="E21" s="50"/>
      <c r="F21" s="51"/>
      <c r="G21" s="51"/>
      <c r="H21" s="51"/>
      <c r="I21" s="44"/>
      <c r="J21" s="44"/>
    </row>
    <row r="23" spans="1:10" x14ac:dyDescent="0.2">
      <c r="A23" s="30"/>
      <c r="C23" s="66" t="s">
        <v>52</v>
      </c>
    </row>
    <row r="25" spans="1:10" x14ac:dyDescent="0.2">
      <c r="C25" s="86" t="s">
        <v>20</v>
      </c>
      <c r="D25" s="120"/>
      <c r="E25" s="120"/>
      <c r="F25" s="30"/>
      <c r="G25" s="4"/>
    </row>
    <row r="26" spans="1:10" x14ac:dyDescent="0.2">
      <c r="C26" s="86"/>
      <c r="D26" s="71"/>
      <c r="E26" s="86"/>
      <c r="F26" s="30"/>
      <c r="G26" s="4"/>
    </row>
    <row r="27" spans="1:10" x14ac:dyDescent="0.2">
      <c r="C27" s="121"/>
      <c r="D27" s="121"/>
      <c r="E27" s="121"/>
      <c r="F27" s="30"/>
      <c r="G27" s="4"/>
    </row>
    <row r="28" spans="1:10" x14ac:dyDescent="0.2">
      <c r="C28" s="86"/>
      <c r="D28" s="86"/>
      <c r="E28" s="86"/>
      <c r="F28" s="30"/>
      <c r="G28" s="4"/>
    </row>
    <row r="29" spans="1:10" x14ac:dyDescent="0.2">
      <c r="C29" s="87" t="s">
        <v>37</v>
      </c>
      <c r="D29" s="122"/>
      <c r="E29" s="123"/>
      <c r="F29" s="30"/>
      <c r="G29" s="4"/>
    </row>
    <row r="30" spans="1:10" x14ac:dyDescent="0.2">
      <c r="C30" s="86"/>
      <c r="D30" s="74"/>
      <c r="E30" s="70"/>
      <c r="F30" s="30"/>
      <c r="G30" s="4"/>
    </row>
  </sheetData>
  <mergeCells count="14">
    <mergeCell ref="A12:A13"/>
    <mergeCell ref="D12:D13"/>
    <mergeCell ref="C12:C13"/>
    <mergeCell ref="B12:B13"/>
    <mergeCell ref="D5:H5"/>
    <mergeCell ref="D25:E25"/>
    <mergeCell ref="C27:E27"/>
    <mergeCell ref="D29:E29"/>
    <mergeCell ref="D1:E1"/>
    <mergeCell ref="H12:H13"/>
    <mergeCell ref="E12:G12"/>
    <mergeCell ref="D4:H4"/>
    <mergeCell ref="C10:D10"/>
    <mergeCell ref="G1:H1"/>
  </mergeCells>
  <phoneticPr fontId="1" type="noConversion"/>
  <pageMargins left="0.74803149606299213" right="0.74803149606299213" top="0.86614173228346458" bottom="0.98425196850393704" header="0.51181102362204722" footer="0.51181102362204722"/>
  <pageSetup paperSize="9" scale="98" orientation="landscape" horizontalDpi="4294967292" verticalDpi="360" r:id="rId1"/>
  <headerFooter alignWithMargins="0">
    <oddFooter>&amp;C&amp;8&amp;P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Q40"/>
  <sheetViews>
    <sheetView view="pageBreakPreview" topLeftCell="A19" zoomScaleNormal="100" zoomScaleSheetLayoutView="100" workbookViewId="0">
      <selection activeCell="O34" sqref="O34"/>
    </sheetView>
  </sheetViews>
  <sheetFormatPr defaultColWidth="9.140625" defaultRowHeight="12.75" x14ac:dyDescent="0.2"/>
  <cols>
    <col min="1" max="1" width="5.7109375" style="3" customWidth="1"/>
    <col min="2" max="2" width="30.85546875" style="3" customWidth="1"/>
    <col min="3" max="3" width="37.7109375" style="1" customWidth="1"/>
    <col min="4" max="4" width="6" style="2" customWidth="1"/>
    <col min="5" max="5" width="10.140625" style="3" customWidth="1"/>
    <col min="6" max="6" width="6.28515625" style="3" customWidth="1"/>
    <col min="7" max="7" width="6.5703125" style="4" customWidth="1"/>
    <col min="8" max="8" width="6.42578125" style="5" customWidth="1"/>
    <col min="9" max="9" width="8" style="5" customWidth="1"/>
    <col min="10" max="10" width="6.28515625" style="5" customWidth="1"/>
    <col min="11" max="11" width="7.7109375" style="5" customWidth="1"/>
    <col min="12" max="15" width="8.42578125" style="5" customWidth="1"/>
    <col min="16" max="16" width="12.42578125" style="6" customWidth="1"/>
    <col min="17" max="16384" width="9.140625" style="6"/>
  </cols>
  <sheetData>
    <row r="1" spans="1:17" x14ac:dyDescent="0.2">
      <c r="A1" s="70"/>
      <c r="B1" s="70"/>
      <c r="C1" s="71"/>
      <c r="D1" s="72" t="s">
        <v>51</v>
      </c>
      <c r="E1" s="70"/>
      <c r="F1" s="70"/>
      <c r="G1" s="72"/>
      <c r="H1" s="73"/>
      <c r="I1" s="73"/>
      <c r="J1" s="73"/>
      <c r="K1" s="73"/>
      <c r="L1" s="73"/>
      <c r="M1" s="73"/>
      <c r="N1" s="73"/>
      <c r="O1" s="73"/>
      <c r="P1" s="75"/>
    </row>
    <row r="2" spans="1:17" x14ac:dyDescent="0.2">
      <c r="A2" s="70"/>
      <c r="B2" s="70"/>
      <c r="C2" s="71"/>
      <c r="D2" s="76" t="str">
        <f>KOPS1!C23</f>
        <v xml:space="preserve">Gāzes apgādes sitēmas </v>
      </c>
      <c r="E2" s="70"/>
      <c r="F2" s="70"/>
      <c r="G2" s="72"/>
      <c r="H2" s="73"/>
      <c r="I2" s="73"/>
      <c r="J2" s="73"/>
      <c r="K2" s="73"/>
      <c r="L2" s="73"/>
      <c r="M2" s="73"/>
      <c r="N2" s="73"/>
      <c r="O2" s="73"/>
      <c r="P2" s="75"/>
    </row>
    <row r="3" spans="1:17" x14ac:dyDescent="0.2">
      <c r="A3" s="70"/>
      <c r="B3" s="70"/>
      <c r="C3" s="71"/>
      <c r="D3" s="76"/>
      <c r="E3" s="70"/>
      <c r="F3" s="70"/>
      <c r="G3" s="72"/>
      <c r="H3" s="73"/>
      <c r="I3" s="73"/>
      <c r="J3" s="73"/>
      <c r="K3" s="73"/>
      <c r="L3" s="73"/>
      <c r="M3" s="73"/>
      <c r="N3" s="73"/>
      <c r="O3" s="73"/>
      <c r="P3" s="75"/>
    </row>
    <row r="4" spans="1:17" ht="14.25" x14ac:dyDescent="0.2">
      <c r="A4" s="31" t="s">
        <v>1</v>
      </c>
      <c r="B4" s="31"/>
      <c r="C4" s="32"/>
      <c r="D4" s="41">
        <f>KOPS1!D3</f>
        <v>0</v>
      </c>
      <c r="E4" s="33"/>
      <c r="F4" s="33"/>
      <c r="G4" s="34"/>
      <c r="H4" s="35"/>
      <c r="I4" s="35"/>
      <c r="J4" s="35"/>
      <c r="K4" s="35"/>
      <c r="L4" s="35"/>
      <c r="M4" s="35"/>
      <c r="N4" s="35"/>
      <c r="O4" s="35"/>
      <c r="P4" s="36"/>
    </row>
    <row r="5" spans="1:17" ht="44.25" customHeight="1" x14ac:dyDescent="0.2">
      <c r="A5" s="31" t="s">
        <v>2</v>
      </c>
      <c r="B5" s="31"/>
      <c r="C5" s="32"/>
      <c r="D5" s="133" t="str">
        <f>KOPS1!D4</f>
        <v xml:space="preserve">Katlumājas gāzes apgāde "Jaunolaines katlumāja" Jaunolaine , Olaines pagasts, Olaines novads </v>
      </c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7" ht="15" x14ac:dyDescent="0.2">
      <c r="A6" s="31" t="s">
        <v>3</v>
      </c>
      <c r="B6" s="31"/>
      <c r="C6" s="32"/>
      <c r="D6" s="39" t="str">
        <f>KOPS1!D5</f>
        <v xml:space="preserve">Jaunolaine , Olaines pagasts, Olaines novads </v>
      </c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6"/>
    </row>
    <row r="7" spans="1:17" ht="14.25" x14ac:dyDescent="0.2">
      <c r="A7" s="91" t="s">
        <v>41</v>
      </c>
      <c r="B7" s="91"/>
      <c r="C7" s="32"/>
      <c r="D7" s="69"/>
      <c r="E7" s="33"/>
      <c r="F7" s="33"/>
      <c r="G7" s="34"/>
      <c r="H7" s="35"/>
      <c r="I7" s="35"/>
      <c r="J7" s="35"/>
      <c r="K7" s="35"/>
      <c r="L7" s="35"/>
      <c r="M7" s="35"/>
      <c r="N7" s="35"/>
      <c r="O7" s="35"/>
      <c r="P7" s="36"/>
    </row>
    <row r="8" spans="1:17" ht="25.5" x14ac:dyDescent="0.2">
      <c r="A8" s="31" t="s">
        <v>42</v>
      </c>
      <c r="B8" s="31"/>
      <c r="C8" s="32" t="s">
        <v>43</v>
      </c>
      <c r="D8" s="37"/>
      <c r="E8" s="33"/>
      <c r="F8" s="33"/>
      <c r="G8" s="34"/>
      <c r="H8" s="35"/>
      <c r="I8" s="35"/>
      <c r="J8" s="35"/>
      <c r="K8" s="35"/>
      <c r="L8" s="35"/>
      <c r="M8" s="35"/>
      <c r="N8" s="35"/>
      <c r="O8" s="38" t="s">
        <v>27</v>
      </c>
      <c r="P8" s="68">
        <f>P34</f>
        <v>0</v>
      </c>
    </row>
    <row r="9" spans="1:17" ht="14.25" x14ac:dyDescent="0.2">
      <c r="A9" s="10"/>
      <c r="B9" s="10"/>
      <c r="C9" s="32"/>
      <c r="D9" s="37"/>
      <c r="E9" s="33"/>
      <c r="F9" s="33"/>
      <c r="G9" s="34"/>
      <c r="H9" s="35"/>
      <c r="I9" s="35"/>
      <c r="J9" s="35"/>
      <c r="K9" s="35"/>
      <c r="L9" s="35"/>
      <c r="M9" s="35"/>
      <c r="N9" s="35"/>
      <c r="O9" s="35"/>
      <c r="P9" s="36"/>
    </row>
    <row r="10" spans="1:17" ht="20.25" customHeight="1" x14ac:dyDescent="0.2">
      <c r="A10" s="125" t="s">
        <v>5</v>
      </c>
      <c r="B10" s="115"/>
      <c r="C10" s="142" t="s">
        <v>35</v>
      </c>
      <c r="D10" s="144" t="s">
        <v>6</v>
      </c>
      <c r="E10" s="125" t="s">
        <v>7</v>
      </c>
      <c r="F10" s="137" t="s">
        <v>8</v>
      </c>
      <c r="G10" s="137"/>
      <c r="H10" s="137"/>
      <c r="I10" s="137"/>
      <c r="J10" s="137"/>
      <c r="K10" s="140"/>
      <c r="L10" s="139" t="s">
        <v>11</v>
      </c>
      <c r="M10" s="137"/>
      <c r="N10" s="137"/>
      <c r="O10" s="137"/>
      <c r="P10" s="140"/>
      <c r="Q10" s="9"/>
    </row>
    <row r="11" spans="1:17" ht="78.75" customHeight="1" x14ac:dyDescent="0.2">
      <c r="A11" s="126"/>
      <c r="B11" s="116" t="s">
        <v>141</v>
      </c>
      <c r="C11" s="143"/>
      <c r="D11" s="145"/>
      <c r="E11" s="126"/>
      <c r="F11" s="7" t="s">
        <v>9</v>
      </c>
      <c r="G11" s="7" t="s">
        <v>28</v>
      </c>
      <c r="H11" s="8" t="s">
        <v>29</v>
      </c>
      <c r="I11" s="8" t="s">
        <v>33</v>
      </c>
      <c r="J11" s="8" t="s">
        <v>30</v>
      </c>
      <c r="K11" s="8" t="s">
        <v>31</v>
      </c>
      <c r="L11" s="8" t="s">
        <v>10</v>
      </c>
      <c r="M11" s="8" t="s">
        <v>29</v>
      </c>
      <c r="N11" s="8" t="s">
        <v>33</v>
      </c>
      <c r="O11" s="8" t="s">
        <v>30</v>
      </c>
      <c r="P11" s="8" t="s">
        <v>32</v>
      </c>
    </row>
    <row r="12" spans="1:17" s="9" customFormat="1" ht="24.6" customHeight="1" x14ac:dyDescent="0.2">
      <c r="A12" s="119">
        <v>1</v>
      </c>
      <c r="B12" s="117" t="s">
        <v>54</v>
      </c>
      <c r="C12" s="118" t="s">
        <v>99</v>
      </c>
      <c r="D12" s="117" t="s">
        <v>39</v>
      </c>
      <c r="E12" s="117">
        <v>7</v>
      </c>
      <c r="F12" s="112"/>
      <c r="G12" s="99"/>
      <c r="H12" s="99">
        <f>F12*G12</f>
        <v>0</v>
      </c>
      <c r="I12" s="99"/>
      <c r="J12" s="99"/>
      <c r="K12" s="99">
        <f>H12+I12+J12</f>
        <v>0</v>
      </c>
      <c r="L12" s="99">
        <f>E12*F12</f>
        <v>0</v>
      </c>
      <c r="M12" s="99">
        <f>E12*H12</f>
        <v>0</v>
      </c>
      <c r="N12" s="99">
        <f>E12*I12</f>
        <v>0</v>
      </c>
      <c r="O12" s="99">
        <f>E12*J12</f>
        <v>0</v>
      </c>
      <c r="P12" s="111">
        <f>SUM(M12:O12)</f>
        <v>0</v>
      </c>
    </row>
    <row r="13" spans="1:17" s="9" customFormat="1" ht="25.5" x14ac:dyDescent="0.2">
      <c r="A13" s="119">
        <v>2</v>
      </c>
      <c r="B13" s="117" t="s">
        <v>55</v>
      </c>
      <c r="C13" s="118" t="s">
        <v>100</v>
      </c>
      <c r="D13" s="117" t="s">
        <v>56</v>
      </c>
      <c r="E13" s="117">
        <v>2</v>
      </c>
      <c r="F13" s="112"/>
      <c r="G13" s="99"/>
      <c r="H13" s="99">
        <f>F13*G13</f>
        <v>0</v>
      </c>
      <c r="I13" s="99"/>
      <c r="J13" s="99"/>
      <c r="K13" s="99">
        <f>H13+I13+J13</f>
        <v>0</v>
      </c>
      <c r="L13" s="99">
        <f>E13*F13</f>
        <v>0</v>
      </c>
      <c r="M13" s="99">
        <f>E13*H13</f>
        <v>0</v>
      </c>
      <c r="N13" s="99">
        <f>E13*I13</f>
        <v>0</v>
      </c>
      <c r="O13" s="99">
        <f>E13*J13</f>
        <v>0</v>
      </c>
      <c r="P13" s="111">
        <f>SUM(M13:O13)</f>
        <v>0</v>
      </c>
    </row>
    <row r="14" spans="1:17" ht="25.5" x14ac:dyDescent="0.2">
      <c r="A14" s="119">
        <v>3</v>
      </c>
      <c r="B14" s="117" t="s">
        <v>57</v>
      </c>
      <c r="C14" s="118" t="s">
        <v>101</v>
      </c>
      <c r="D14" s="117" t="s">
        <v>56</v>
      </c>
      <c r="E14" s="117">
        <v>1</v>
      </c>
      <c r="F14" s="100"/>
      <c r="G14" s="101"/>
      <c r="H14" s="99">
        <f t="shared" ref="H14:H33" si="0">F14*G14</f>
        <v>0</v>
      </c>
      <c r="I14" s="102"/>
      <c r="J14" s="102"/>
      <c r="K14" s="99">
        <f t="shared" ref="K14:K33" si="1">H14+I14+J14</f>
        <v>0</v>
      </c>
      <c r="L14" s="99">
        <f t="shared" ref="L14:L33" si="2">E14*F14</f>
        <v>0</v>
      </c>
      <c r="M14" s="99">
        <f t="shared" ref="M14:M33" si="3">E14*H14</f>
        <v>0</v>
      </c>
      <c r="N14" s="99">
        <f t="shared" ref="N14:N33" si="4">E14*I14</f>
        <v>0</v>
      </c>
      <c r="O14" s="99">
        <f t="shared" ref="O14:O33" si="5">E14*J14</f>
        <v>0</v>
      </c>
      <c r="P14" s="111">
        <f t="shared" ref="P14:P33" si="6">SUM(M14:O14)</f>
        <v>0</v>
      </c>
    </row>
    <row r="15" spans="1:17" ht="24.6" customHeight="1" x14ac:dyDescent="0.2">
      <c r="A15" s="119">
        <v>4</v>
      </c>
      <c r="B15" s="117" t="s">
        <v>58</v>
      </c>
      <c r="C15" s="118" t="s">
        <v>102</v>
      </c>
      <c r="D15" s="117" t="s">
        <v>56</v>
      </c>
      <c r="E15" s="117">
        <v>1</v>
      </c>
      <c r="F15" s="103"/>
      <c r="G15" s="101"/>
      <c r="H15" s="99">
        <f t="shared" si="0"/>
        <v>0</v>
      </c>
      <c r="I15" s="99"/>
      <c r="J15" s="99"/>
      <c r="K15" s="99">
        <f t="shared" si="1"/>
        <v>0</v>
      </c>
      <c r="L15" s="99">
        <f t="shared" si="2"/>
        <v>0</v>
      </c>
      <c r="M15" s="99">
        <f t="shared" si="3"/>
        <v>0</v>
      </c>
      <c r="N15" s="99">
        <f t="shared" si="4"/>
        <v>0</v>
      </c>
      <c r="O15" s="99">
        <f t="shared" si="5"/>
        <v>0</v>
      </c>
      <c r="P15" s="111">
        <f t="shared" si="6"/>
        <v>0</v>
      </c>
    </row>
    <row r="16" spans="1:17" ht="31.15" customHeight="1" x14ac:dyDescent="0.2">
      <c r="A16" s="119">
        <v>5</v>
      </c>
      <c r="B16" s="117" t="s">
        <v>59</v>
      </c>
      <c r="C16" s="118" t="s">
        <v>103</v>
      </c>
      <c r="D16" s="117" t="s">
        <v>60</v>
      </c>
      <c r="E16" s="117">
        <v>1</v>
      </c>
      <c r="F16" s="103"/>
      <c r="G16" s="101"/>
      <c r="H16" s="99">
        <f t="shared" si="0"/>
        <v>0</v>
      </c>
      <c r="I16" s="99"/>
      <c r="J16" s="99"/>
      <c r="K16" s="99">
        <f t="shared" si="1"/>
        <v>0</v>
      </c>
      <c r="L16" s="99">
        <f t="shared" si="2"/>
        <v>0</v>
      </c>
      <c r="M16" s="99">
        <f t="shared" si="3"/>
        <v>0</v>
      </c>
      <c r="N16" s="99">
        <f t="shared" si="4"/>
        <v>0</v>
      </c>
      <c r="O16" s="99">
        <f t="shared" si="5"/>
        <v>0</v>
      </c>
      <c r="P16" s="111">
        <f t="shared" si="6"/>
        <v>0</v>
      </c>
    </row>
    <row r="17" spans="1:16" s="9" customFormat="1" ht="25.5" x14ac:dyDescent="0.2">
      <c r="A17" s="119">
        <v>6</v>
      </c>
      <c r="B17" s="117" t="s">
        <v>61</v>
      </c>
      <c r="C17" s="118" t="s">
        <v>104</v>
      </c>
      <c r="D17" s="117" t="s">
        <v>56</v>
      </c>
      <c r="E17" s="117">
        <v>1</v>
      </c>
      <c r="F17" s="103"/>
      <c r="G17" s="101"/>
      <c r="H17" s="99">
        <f t="shared" si="0"/>
        <v>0</v>
      </c>
      <c r="I17" s="99"/>
      <c r="J17" s="99"/>
      <c r="K17" s="99">
        <f t="shared" si="1"/>
        <v>0</v>
      </c>
      <c r="L17" s="99">
        <f t="shared" si="2"/>
        <v>0</v>
      </c>
      <c r="M17" s="99">
        <f t="shared" si="3"/>
        <v>0</v>
      </c>
      <c r="N17" s="99">
        <f t="shared" si="4"/>
        <v>0</v>
      </c>
      <c r="O17" s="99">
        <f t="shared" si="5"/>
        <v>0</v>
      </c>
      <c r="P17" s="111">
        <f t="shared" si="6"/>
        <v>0</v>
      </c>
    </row>
    <row r="18" spans="1:16" ht="25.15" customHeight="1" x14ac:dyDescent="0.2">
      <c r="A18" s="119">
        <v>7</v>
      </c>
      <c r="B18" s="117" t="s">
        <v>62</v>
      </c>
      <c r="C18" s="118" t="s">
        <v>105</v>
      </c>
      <c r="D18" s="117" t="s">
        <v>56</v>
      </c>
      <c r="E18" s="117">
        <v>1</v>
      </c>
      <c r="F18" s="103"/>
      <c r="G18" s="101"/>
      <c r="H18" s="99">
        <f t="shared" ref="H18" si="7">F18*G18</f>
        <v>0</v>
      </c>
      <c r="I18" s="99"/>
      <c r="J18" s="99"/>
      <c r="K18" s="99">
        <f t="shared" ref="K18" si="8">H18+I18+J18</f>
        <v>0</v>
      </c>
      <c r="L18" s="99">
        <f t="shared" ref="L18" si="9">E18*F18</f>
        <v>0</v>
      </c>
      <c r="M18" s="99">
        <f t="shared" ref="M18" si="10">E18*H18</f>
        <v>0</v>
      </c>
      <c r="N18" s="99">
        <f t="shared" ref="N18" si="11">E18*I18</f>
        <v>0</v>
      </c>
      <c r="O18" s="99">
        <f t="shared" ref="O18" si="12">E18*J18</f>
        <v>0</v>
      </c>
      <c r="P18" s="111">
        <f t="shared" ref="P18" si="13">SUM(M18:O18)</f>
        <v>0</v>
      </c>
    </row>
    <row r="19" spans="1:16" ht="25.5" x14ac:dyDescent="0.2">
      <c r="A19" s="119">
        <v>8</v>
      </c>
      <c r="B19" s="117" t="s">
        <v>63</v>
      </c>
      <c r="C19" s="118" t="s">
        <v>64</v>
      </c>
      <c r="D19" s="117" t="s">
        <v>56</v>
      </c>
      <c r="E19" s="117">
        <v>2</v>
      </c>
      <c r="F19" s="103"/>
      <c r="G19" s="101"/>
      <c r="H19" s="99">
        <f t="shared" si="0"/>
        <v>0</v>
      </c>
      <c r="I19" s="99"/>
      <c r="J19" s="99"/>
      <c r="K19" s="99">
        <f t="shared" si="1"/>
        <v>0</v>
      </c>
      <c r="L19" s="99">
        <f t="shared" si="2"/>
        <v>0</v>
      </c>
      <c r="M19" s="99">
        <f t="shared" si="3"/>
        <v>0</v>
      </c>
      <c r="N19" s="99">
        <f t="shared" si="4"/>
        <v>0</v>
      </c>
      <c r="O19" s="99">
        <f t="shared" si="5"/>
        <v>0</v>
      </c>
      <c r="P19" s="111">
        <f t="shared" si="6"/>
        <v>0</v>
      </c>
    </row>
    <row r="20" spans="1:16" x14ac:dyDescent="0.2">
      <c r="A20" s="119">
        <v>9</v>
      </c>
      <c r="B20" s="117" t="s">
        <v>65</v>
      </c>
      <c r="C20" s="118" t="s">
        <v>66</v>
      </c>
      <c r="D20" s="117" t="s">
        <v>67</v>
      </c>
      <c r="E20" s="117">
        <v>1</v>
      </c>
      <c r="F20" s="103"/>
      <c r="G20" s="101"/>
      <c r="H20" s="99">
        <f t="shared" si="0"/>
        <v>0</v>
      </c>
      <c r="I20" s="99"/>
      <c r="J20" s="99"/>
      <c r="K20" s="99">
        <f t="shared" si="1"/>
        <v>0</v>
      </c>
      <c r="L20" s="99">
        <f t="shared" si="2"/>
        <v>0</v>
      </c>
      <c r="M20" s="99">
        <f t="shared" si="3"/>
        <v>0</v>
      </c>
      <c r="N20" s="99">
        <f t="shared" si="4"/>
        <v>0</v>
      </c>
      <c r="O20" s="99">
        <f t="shared" si="5"/>
        <v>0</v>
      </c>
      <c r="P20" s="111">
        <f t="shared" si="6"/>
        <v>0</v>
      </c>
    </row>
    <row r="21" spans="1:16" x14ac:dyDescent="0.2">
      <c r="A21" s="119">
        <v>10</v>
      </c>
      <c r="B21" s="117" t="s">
        <v>68</v>
      </c>
      <c r="C21" s="118" t="s">
        <v>69</v>
      </c>
      <c r="D21" s="117" t="s">
        <v>56</v>
      </c>
      <c r="E21" s="117">
        <v>2</v>
      </c>
      <c r="F21" s="103"/>
      <c r="G21" s="101"/>
      <c r="H21" s="99">
        <f t="shared" si="0"/>
        <v>0</v>
      </c>
      <c r="I21" s="99"/>
      <c r="J21" s="99"/>
      <c r="K21" s="99">
        <f t="shared" si="1"/>
        <v>0</v>
      </c>
      <c r="L21" s="99">
        <f t="shared" si="2"/>
        <v>0</v>
      </c>
      <c r="M21" s="99">
        <f t="shared" si="3"/>
        <v>0</v>
      </c>
      <c r="N21" s="99">
        <f t="shared" si="4"/>
        <v>0</v>
      </c>
      <c r="O21" s="99">
        <f t="shared" si="5"/>
        <v>0</v>
      </c>
      <c r="P21" s="111">
        <f t="shared" si="6"/>
        <v>0</v>
      </c>
    </row>
    <row r="22" spans="1:16" x14ac:dyDescent="0.2">
      <c r="A22" s="119">
        <v>11</v>
      </c>
      <c r="B22" s="117" t="s">
        <v>70</v>
      </c>
      <c r="C22" s="118" t="s">
        <v>106</v>
      </c>
      <c r="D22" s="117" t="s">
        <v>56</v>
      </c>
      <c r="E22" s="117">
        <v>1</v>
      </c>
      <c r="F22" s="98"/>
      <c r="G22" s="99"/>
      <c r="H22" s="99">
        <f t="shared" si="0"/>
        <v>0</v>
      </c>
      <c r="I22" s="99"/>
      <c r="J22" s="99"/>
      <c r="K22" s="99">
        <f t="shared" si="1"/>
        <v>0</v>
      </c>
      <c r="L22" s="99">
        <f t="shared" si="2"/>
        <v>0</v>
      </c>
      <c r="M22" s="99">
        <f t="shared" si="3"/>
        <v>0</v>
      </c>
      <c r="N22" s="99">
        <f t="shared" si="4"/>
        <v>0</v>
      </c>
      <c r="O22" s="99">
        <f t="shared" si="5"/>
        <v>0</v>
      </c>
      <c r="P22" s="111">
        <f t="shared" si="6"/>
        <v>0</v>
      </c>
    </row>
    <row r="23" spans="1:16" ht="25.5" x14ac:dyDescent="0.2">
      <c r="A23" s="119">
        <v>12</v>
      </c>
      <c r="B23" s="117" t="s">
        <v>65</v>
      </c>
      <c r="C23" s="118" t="s">
        <v>107</v>
      </c>
      <c r="D23" s="117" t="s">
        <v>39</v>
      </c>
      <c r="E23" s="117">
        <v>11</v>
      </c>
      <c r="F23" s="103"/>
      <c r="G23" s="101"/>
      <c r="H23" s="99">
        <f t="shared" si="0"/>
        <v>0</v>
      </c>
      <c r="I23" s="99"/>
      <c r="J23" s="99"/>
      <c r="K23" s="99">
        <f t="shared" si="1"/>
        <v>0</v>
      </c>
      <c r="L23" s="99">
        <f t="shared" si="2"/>
        <v>0</v>
      </c>
      <c r="M23" s="99">
        <f t="shared" si="3"/>
        <v>0</v>
      </c>
      <c r="N23" s="99">
        <f t="shared" si="4"/>
        <v>0</v>
      </c>
      <c r="O23" s="99">
        <f t="shared" si="5"/>
        <v>0</v>
      </c>
      <c r="P23" s="111">
        <f t="shared" si="6"/>
        <v>0</v>
      </c>
    </row>
    <row r="24" spans="1:16" ht="25.5" x14ac:dyDescent="0.2">
      <c r="A24" s="119">
        <v>13</v>
      </c>
      <c r="B24" s="117" t="s">
        <v>71</v>
      </c>
      <c r="C24" s="118" t="s">
        <v>110</v>
      </c>
      <c r="D24" s="117" t="s">
        <v>39</v>
      </c>
      <c r="E24" s="117">
        <v>9</v>
      </c>
      <c r="F24" s="103"/>
      <c r="G24" s="101"/>
      <c r="H24" s="99">
        <f t="shared" ref="H24" si="14">F24*G24</f>
        <v>0</v>
      </c>
      <c r="I24" s="99"/>
      <c r="J24" s="99"/>
      <c r="K24" s="99">
        <f t="shared" ref="K24" si="15">H24+I24+J24</f>
        <v>0</v>
      </c>
      <c r="L24" s="99">
        <f t="shared" ref="L24" si="16">E24*F24</f>
        <v>0</v>
      </c>
      <c r="M24" s="99">
        <f t="shared" ref="M24" si="17">E24*H24</f>
        <v>0</v>
      </c>
      <c r="N24" s="99">
        <f t="shared" ref="N24" si="18">E24*I24</f>
        <v>0</v>
      </c>
      <c r="O24" s="99">
        <f t="shared" ref="O24" si="19">E24*J24</f>
        <v>0</v>
      </c>
      <c r="P24" s="111">
        <f t="shared" ref="P24" si="20">SUM(M24:O24)</f>
        <v>0</v>
      </c>
    </row>
    <row r="25" spans="1:16" ht="54.75" customHeight="1" x14ac:dyDescent="0.2">
      <c r="A25" s="119">
        <v>14</v>
      </c>
      <c r="B25" s="117"/>
      <c r="C25" s="118" t="s">
        <v>108</v>
      </c>
      <c r="D25" s="117" t="s">
        <v>56</v>
      </c>
      <c r="E25" s="117">
        <v>1</v>
      </c>
      <c r="F25" s="103"/>
      <c r="G25" s="101"/>
      <c r="H25" s="99">
        <f t="shared" si="0"/>
        <v>0</v>
      </c>
      <c r="I25" s="99"/>
      <c r="J25" s="99"/>
      <c r="K25" s="99">
        <f>H25+I25+J25</f>
        <v>0</v>
      </c>
      <c r="L25" s="99">
        <f t="shared" si="2"/>
        <v>0</v>
      </c>
      <c r="M25" s="99">
        <f t="shared" si="3"/>
        <v>0</v>
      </c>
      <c r="N25" s="99">
        <f t="shared" si="4"/>
        <v>0</v>
      </c>
      <c r="O25" s="99">
        <f t="shared" si="5"/>
        <v>0</v>
      </c>
      <c r="P25" s="111">
        <f t="shared" si="6"/>
        <v>0</v>
      </c>
    </row>
    <row r="26" spans="1:16" ht="33" customHeight="1" x14ac:dyDescent="0.2">
      <c r="A26" s="119">
        <v>15</v>
      </c>
      <c r="B26" s="117" t="s">
        <v>65</v>
      </c>
      <c r="C26" s="118" t="s">
        <v>109</v>
      </c>
      <c r="D26" s="117" t="s">
        <v>60</v>
      </c>
      <c r="E26" s="117">
        <v>1</v>
      </c>
      <c r="F26" s="103"/>
      <c r="G26" s="101"/>
      <c r="H26" s="99">
        <f t="shared" si="0"/>
        <v>0</v>
      </c>
      <c r="I26" s="99"/>
      <c r="J26" s="99"/>
      <c r="K26" s="99">
        <f t="shared" si="1"/>
        <v>0</v>
      </c>
      <c r="L26" s="99">
        <f t="shared" si="2"/>
        <v>0</v>
      </c>
      <c r="M26" s="99">
        <f t="shared" si="3"/>
        <v>0</v>
      </c>
      <c r="N26" s="99">
        <f t="shared" si="4"/>
        <v>0</v>
      </c>
      <c r="O26" s="99">
        <f t="shared" si="5"/>
        <v>0</v>
      </c>
      <c r="P26" s="111">
        <f t="shared" si="6"/>
        <v>0</v>
      </c>
    </row>
    <row r="27" spans="1:16" ht="22.15" customHeight="1" x14ac:dyDescent="0.2">
      <c r="A27" s="119">
        <v>16</v>
      </c>
      <c r="B27" s="117" t="s">
        <v>65</v>
      </c>
      <c r="C27" s="118" t="s">
        <v>72</v>
      </c>
      <c r="D27" s="117" t="s">
        <v>81</v>
      </c>
      <c r="E27" s="117">
        <v>1</v>
      </c>
      <c r="F27" s="103"/>
      <c r="G27" s="101"/>
      <c r="H27" s="99">
        <f t="shared" si="0"/>
        <v>0</v>
      </c>
      <c r="I27" s="99"/>
      <c r="J27" s="99"/>
      <c r="K27" s="99">
        <f t="shared" si="1"/>
        <v>0</v>
      </c>
      <c r="L27" s="99">
        <f t="shared" si="2"/>
        <v>0</v>
      </c>
      <c r="M27" s="99">
        <f t="shared" si="3"/>
        <v>0</v>
      </c>
      <c r="N27" s="99">
        <f t="shared" si="4"/>
        <v>0</v>
      </c>
      <c r="O27" s="99">
        <f t="shared" si="5"/>
        <v>0</v>
      </c>
      <c r="P27" s="111">
        <f t="shared" si="6"/>
        <v>0</v>
      </c>
    </row>
    <row r="28" spans="1:16" ht="25.5" x14ac:dyDescent="0.2">
      <c r="A28" s="119">
        <v>17</v>
      </c>
      <c r="B28" s="117" t="s">
        <v>65</v>
      </c>
      <c r="C28" s="118" t="s">
        <v>73</v>
      </c>
      <c r="D28" s="117" t="s">
        <v>67</v>
      </c>
      <c r="E28" s="117">
        <v>1</v>
      </c>
      <c r="F28" s="103"/>
      <c r="G28" s="101"/>
      <c r="H28" s="99">
        <f t="shared" si="0"/>
        <v>0</v>
      </c>
      <c r="I28" s="99"/>
      <c r="J28" s="99"/>
      <c r="K28" s="99">
        <f t="shared" si="1"/>
        <v>0</v>
      </c>
      <c r="L28" s="99">
        <f t="shared" si="2"/>
        <v>0</v>
      </c>
      <c r="M28" s="99">
        <f t="shared" si="3"/>
        <v>0</v>
      </c>
      <c r="N28" s="99">
        <f t="shared" si="4"/>
        <v>0</v>
      </c>
      <c r="O28" s="99">
        <f t="shared" si="5"/>
        <v>0</v>
      </c>
      <c r="P28" s="111">
        <f t="shared" si="6"/>
        <v>0</v>
      </c>
    </row>
    <row r="29" spans="1:16" x14ac:dyDescent="0.2">
      <c r="A29" s="119">
        <v>18</v>
      </c>
      <c r="B29" s="117" t="s">
        <v>65</v>
      </c>
      <c r="C29" s="118" t="s">
        <v>74</v>
      </c>
      <c r="D29" s="117" t="s">
        <v>75</v>
      </c>
      <c r="E29" s="117">
        <v>2</v>
      </c>
      <c r="F29" s="103"/>
      <c r="G29" s="101"/>
      <c r="H29" s="99">
        <f t="shared" si="0"/>
        <v>0</v>
      </c>
      <c r="I29" s="99"/>
      <c r="J29" s="99"/>
      <c r="K29" s="99">
        <f t="shared" si="1"/>
        <v>0</v>
      </c>
      <c r="L29" s="99">
        <f t="shared" si="2"/>
        <v>0</v>
      </c>
      <c r="M29" s="99">
        <f t="shared" si="3"/>
        <v>0</v>
      </c>
      <c r="N29" s="99">
        <f t="shared" si="4"/>
        <v>0</v>
      </c>
      <c r="O29" s="99">
        <f t="shared" si="5"/>
        <v>0</v>
      </c>
      <c r="P29" s="111">
        <f t="shared" si="6"/>
        <v>0</v>
      </c>
    </row>
    <row r="30" spans="1:16" x14ac:dyDescent="0.2">
      <c r="A30" s="119">
        <v>19</v>
      </c>
      <c r="B30" s="117" t="s">
        <v>65</v>
      </c>
      <c r="C30" s="118" t="s">
        <v>76</v>
      </c>
      <c r="D30" s="117" t="s">
        <v>75</v>
      </c>
      <c r="E30" s="117">
        <v>8</v>
      </c>
      <c r="F30" s="103"/>
      <c r="G30" s="101"/>
      <c r="H30" s="99">
        <f t="shared" si="0"/>
        <v>0</v>
      </c>
      <c r="I30" s="99"/>
      <c r="J30" s="99"/>
      <c r="K30" s="99">
        <f t="shared" si="1"/>
        <v>0</v>
      </c>
      <c r="L30" s="99">
        <f t="shared" si="2"/>
        <v>0</v>
      </c>
      <c r="M30" s="99">
        <f t="shared" si="3"/>
        <v>0</v>
      </c>
      <c r="N30" s="99">
        <f t="shared" si="4"/>
        <v>0</v>
      </c>
      <c r="O30" s="99">
        <f t="shared" si="5"/>
        <v>0</v>
      </c>
      <c r="P30" s="111">
        <f t="shared" si="6"/>
        <v>0</v>
      </c>
    </row>
    <row r="31" spans="1:16" x14ac:dyDescent="0.2">
      <c r="A31" s="119">
        <v>20</v>
      </c>
      <c r="B31" s="117" t="s">
        <v>65</v>
      </c>
      <c r="C31" s="118" t="s">
        <v>77</v>
      </c>
      <c r="D31" s="117" t="s">
        <v>78</v>
      </c>
      <c r="E31" s="117">
        <v>2</v>
      </c>
      <c r="F31" s="103"/>
      <c r="G31" s="101"/>
      <c r="H31" s="99">
        <f t="shared" si="0"/>
        <v>0</v>
      </c>
      <c r="I31" s="99"/>
      <c r="J31" s="99"/>
      <c r="K31" s="99">
        <f t="shared" si="1"/>
        <v>0</v>
      </c>
      <c r="L31" s="99">
        <f t="shared" si="2"/>
        <v>0</v>
      </c>
      <c r="M31" s="99">
        <f t="shared" si="3"/>
        <v>0</v>
      </c>
      <c r="N31" s="99">
        <f t="shared" si="4"/>
        <v>0</v>
      </c>
      <c r="O31" s="99">
        <f t="shared" si="5"/>
        <v>0</v>
      </c>
      <c r="P31" s="111">
        <f t="shared" si="6"/>
        <v>0</v>
      </c>
    </row>
    <row r="32" spans="1:16" ht="25.5" x14ac:dyDescent="0.2">
      <c r="A32" s="119">
        <v>21</v>
      </c>
      <c r="B32" s="117" t="s">
        <v>65</v>
      </c>
      <c r="C32" s="118" t="s">
        <v>79</v>
      </c>
      <c r="D32" s="117" t="s">
        <v>56</v>
      </c>
      <c r="E32" s="117">
        <v>1</v>
      </c>
      <c r="F32" s="103"/>
      <c r="G32" s="101"/>
      <c r="H32" s="99">
        <f t="shared" si="0"/>
        <v>0</v>
      </c>
      <c r="I32" s="99"/>
      <c r="J32" s="99"/>
      <c r="K32" s="99">
        <f t="shared" si="1"/>
        <v>0</v>
      </c>
      <c r="L32" s="99">
        <f t="shared" si="2"/>
        <v>0</v>
      </c>
      <c r="M32" s="99">
        <f t="shared" si="3"/>
        <v>0</v>
      </c>
      <c r="N32" s="99">
        <f t="shared" si="4"/>
        <v>0</v>
      </c>
      <c r="O32" s="99">
        <f t="shared" si="5"/>
        <v>0</v>
      </c>
      <c r="P32" s="111">
        <f t="shared" si="6"/>
        <v>0</v>
      </c>
    </row>
    <row r="33" spans="1:16" x14ac:dyDescent="0.2">
      <c r="A33" s="119">
        <v>22</v>
      </c>
      <c r="B33" s="117" t="s">
        <v>65</v>
      </c>
      <c r="C33" s="117" t="s">
        <v>80</v>
      </c>
      <c r="D33" s="117" t="s">
        <v>60</v>
      </c>
      <c r="E33" s="117">
        <v>1</v>
      </c>
      <c r="F33" s="103"/>
      <c r="G33" s="101"/>
      <c r="H33" s="99">
        <f t="shared" si="0"/>
        <v>0</v>
      </c>
      <c r="I33" s="99"/>
      <c r="J33" s="99"/>
      <c r="K33" s="99">
        <f>H33+I33+J33</f>
        <v>0</v>
      </c>
      <c r="L33" s="99">
        <f t="shared" si="2"/>
        <v>0</v>
      </c>
      <c r="M33" s="99">
        <f t="shared" si="3"/>
        <v>0</v>
      </c>
      <c r="N33" s="99">
        <f t="shared" si="4"/>
        <v>0</v>
      </c>
      <c r="O33" s="99">
        <f t="shared" si="5"/>
        <v>0</v>
      </c>
      <c r="P33" s="111">
        <f t="shared" si="6"/>
        <v>0</v>
      </c>
    </row>
    <row r="34" spans="1:16" s="29" customFormat="1" x14ac:dyDescent="0.2">
      <c r="A34" s="119">
        <v>23</v>
      </c>
      <c r="B34" s="94"/>
      <c r="C34" s="141" t="s">
        <v>49</v>
      </c>
      <c r="D34" s="141"/>
      <c r="E34" s="141"/>
      <c r="F34" s="141"/>
      <c r="G34" s="141"/>
      <c r="H34" s="141"/>
      <c r="I34" s="141"/>
      <c r="J34" s="141"/>
      <c r="K34" s="141"/>
      <c r="L34" s="99">
        <f>SUM(L12:L33)</f>
        <v>0</v>
      </c>
      <c r="M34" s="99">
        <f t="shared" ref="M34:O34" si="21">SUM(M12:M33)</f>
        <v>0</v>
      </c>
      <c r="N34" s="99">
        <f t="shared" si="21"/>
        <v>0</v>
      </c>
      <c r="O34" s="99">
        <f t="shared" si="21"/>
        <v>0</v>
      </c>
      <c r="P34" s="111">
        <f>SUM(P12:P33)</f>
        <v>0</v>
      </c>
    </row>
    <row r="35" spans="1:16" s="29" customFormat="1" x14ac:dyDescent="0.2">
      <c r="A35" s="85"/>
      <c r="B35" s="85"/>
      <c r="C35" s="105"/>
      <c r="D35" s="106"/>
      <c r="E35" s="107"/>
      <c r="F35" s="108"/>
      <c r="G35" s="109"/>
      <c r="H35" s="104"/>
      <c r="I35" s="104"/>
      <c r="J35" s="104"/>
      <c r="K35" s="110"/>
      <c r="L35" s="104"/>
      <c r="M35" s="104"/>
      <c r="N35" s="104"/>
      <c r="O35" s="104"/>
      <c r="P35" s="104"/>
    </row>
    <row r="36" spans="1:16" s="29" customFormat="1" x14ac:dyDescent="0.2">
      <c r="A36" s="85"/>
      <c r="B36" s="85"/>
      <c r="C36" s="105" t="s">
        <v>20</v>
      </c>
      <c r="D36" s="106"/>
      <c r="E36" s="107"/>
      <c r="F36" s="108"/>
      <c r="G36" s="109"/>
      <c r="H36" s="104"/>
      <c r="I36" s="104"/>
      <c r="J36" s="104"/>
      <c r="K36" s="110"/>
      <c r="L36" s="104"/>
      <c r="M36" s="104"/>
      <c r="N36" s="104"/>
      <c r="O36" s="104"/>
      <c r="P36" s="104"/>
    </row>
    <row r="37" spans="1:16" s="29" customFormat="1" x14ac:dyDescent="0.2">
      <c r="A37" s="85"/>
      <c r="B37" s="85"/>
      <c r="C37" s="105"/>
      <c r="D37" s="106"/>
      <c r="E37" s="107"/>
      <c r="F37" s="108"/>
      <c r="G37" s="109"/>
      <c r="H37" s="104"/>
      <c r="I37" s="104"/>
      <c r="J37" s="104"/>
      <c r="K37" s="110"/>
      <c r="L37" s="104"/>
      <c r="M37" s="104"/>
      <c r="N37" s="104"/>
      <c r="O37" s="104"/>
      <c r="P37" s="104"/>
    </row>
    <row r="38" spans="1:16" s="29" customFormat="1" x14ac:dyDescent="0.2">
      <c r="A38" s="85"/>
      <c r="B38" s="85"/>
      <c r="C38" s="105" t="s">
        <v>37</v>
      </c>
      <c r="D38" s="106"/>
      <c r="E38" s="107"/>
      <c r="F38" s="108"/>
      <c r="G38" s="109"/>
      <c r="H38" s="104"/>
      <c r="I38" s="104"/>
      <c r="J38" s="104"/>
      <c r="K38" s="110"/>
      <c r="L38" s="104"/>
      <c r="M38" s="104"/>
      <c r="N38" s="104"/>
      <c r="O38" s="104"/>
      <c r="P38" s="104"/>
    </row>
    <row r="39" spans="1:16" s="29" customFormat="1" x14ac:dyDescent="0.2">
      <c r="A39" s="85"/>
      <c r="B39" s="85"/>
      <c r="C39" s="105"/>
      <c r="D39" s="106"/>
      <c r="E39" s="107"/>
      <c r="F39" s="108"/>
      <c r="G39" s="109"/>
      <c r="H39" s="104"/>
      <c r="I39" s="104"/>
      <c r="J39" s="104"/>
      <c r="K39" s="110"/>
      <c r="L39" s="104"/>
      <c r="M39" s="104"/>
      <c r="N39" s="104"/>
      <c r="O39" s="104"/>
      <c r="P39" s="104"/>
    </row>
    <row r="40" spans="1:16" s="29" customFormat="1" x14ac:dyDescent="0.2">
      <c r="A40" s="85"/>
      <c r="B40" s="85"/>
      <c r="C40" s="105"/>
      <c r="D40" s="106"/>
      <c r="E40" s="107"/>
      <c r="F40" s="108"/>
      <c r="G40" s="109"/>
      <c r="H40" s="104"/>
      <c r="I40" s="104"/>
      <c r="J40" s="104"/>
      <c r="K40" s="110"/>
      <c r="L40" s="104"/>
      <c r="M40" s="104"/>
      <c r="N40" s="104"/>
      <c r="O40" s="104"/>
      <c r="P40" s="104"/>
    </row>
  </sheetData>
  <mergeCells count="8">
    <mergeCell ref="L10:P10"/>
    <mergeCell ref="D5:P5"/>
    <mergeCell ref="C34:K34"/>
    <mergeCell ref="A10:A11"/>
    <mergeCell ref="C10:C11"/>
    <mergeCell ref="D10:D11"/>
    <mergeCell ref="E10:E11"/>
    <mergeCell ref="F10:K10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rowBreaks count="1" manualBreakCount="1">
    <brk id="26" max="1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P53"/>
  <sheetViews>
    <sheetView view="pageBreakPreview" topLeftCell="A31" zoomScaleNormal="100" zoomScaleSheetLayoutView="100" workbookViewId="0">
      <selection activeCell="L46" sqref="L46"/>
    </sheetView>
  </sheetViews>
  <sheetFormatPr defaultColWidth="9.140625" defaultRowHeight="12.75" x14ac:dyDescent="0.2"/>
  <cols>
    <col min="1" max="1" width="8" style="3" customWidth="1"/>
    <col min="2" max="2" width="33.7109375" style="3" customWidth="1"/>
    <col min="3" max="3" width="43.85546875" style="1" customWidth="1"/>
    <col min="4" max="4" width="6" style="2" customWidth="1"/>
    <col min="5" max="5" width="6.85546875" style="3" customWidth="1"/>
    <col min="6" max="6" width="6.28515625" style="3" customWidth="1"/>
    <col min="7" max="7" width="6.5703125" style="4" customWidth="1"/>
    <col min="8" max="8" width="6.42578125" style="5" customWidth="1"/>
    <col min="9" max="9" width="8" style="5" customWidth="1"/>
    <col min="10" max="10" width="6.28515625" style="5" customWidth="1"/>
    <col min="11" max="11" width="7.7109375" style="5" customWidth="1"/>
    <col min="12" max="14" width="8.42578125" style="5" customWidth="1"/>
    <col min="15" max="15" width="11.85546875" style="5" customWidth="1"/>
    <col min="16" max="16" width="13" style="6" customWidth="1"/>
    <col min="17" max="16384" width="9.140625" style="6"/>
  </cols>
  <sheetData>
    <row r="1" spans="1:16" x14ac:dyDescent="0.2">
      <c r="A1" s="70"/>
      <c r="B1" s="70"/>
      <c r="C1" s="71"/>
      <c r="D1" s="72" t="s">
        <v>50</v>
      </c>
      <c r="E1" s="70"/>
      <c r="F1" s="70"/>
      <c r="G1" s="72"/>
      <c r="H1" s="73"/>
      <c r="I1" s="73"/>
      <c r="J1" s="73"/>
      <c r="K1" s="73"/>
      <c r="L1" s="73"/>
      <c r="M1" s="73"/>
      <c r="N1" s="73"/>
      <c r="O1" s="73"/>
      <c r="P1" s="75"/>
    </row>
    <row r="2" spans="1:16" x14ac:dyDescent="0.2">
      <c r="A2" s="70"/>
      <c r="B2" s="70"/>
      <c r="C2" s="71"/>
      <c r="D2" s="76" t="str">
        <f>KOPS1!C16</f>
        <v xml:space="preserve">Gāzes apgādes sitēmas </v>
      </c>
      <c r="E2" s="70"/>
      <c r="F2" s="70"/>
      <c r="G2" s="72"/>
      <c r="H2" s="73"/>
      <c r="I2" s="73"/>
      <c r="J2" s="73"/>
      <c r="K2" s="73"/>
      <c r="L2" s="73"/>
      <c r="M2" s="73"/>
      <c r="N2" s="73"/>
      <c r="O2" s="73"/>
      <c r="P2" s="75"/>
    </row>
    <row r="3" spans="1:16" x14ac:dyDescent="0.2">
      <c r="A3" s="70"/>
      <c r="B3" s="70"/>
      <c r="C3" s="71"/>
      <c r="D3" s="76"/>
      <c r="E3" s="70"/>
      <c r="F3" s="70"/>
      <c r="G3" s="72"/>
      <c r="H3" s="73"/>
      <c r="I3" s="73"/>
      <c r="J3" s="73"/>
      <c r="K3" s="73"/>
      <c r="L3" s="73"/>
      <c r="M3" s="73"/>
      <c r="N3" s="73"/>
      <c r="O3" s="73"/>
      <c r="P3" s="75"/>
    </row>
    <row r="4" spans="1:16" ht="14.25" x14ac:dyDescent="0.2">
      <c r="A4" s="31" t="s">
        <v>1</v>
      </c>
      <c r="B4" s="31"/>
      <c r="C4" s="32"/>
      <c r="D4" s="41">
        <f>KOPS1!D3</f>
        <v>0</v>
      </c>
      <c r="E4" s="33"/>
      <c r="F4" s="33"/>
      <c r="G4" s="34"/>
      <c r="H4" s="35"/>
      <c r="I4" s="35"/>
      <c r="J4" s="35"/>
      <c r="K4" s="35"/>
      <c r="L4" s="35"/>
      <c r="M4" s="35"/>
      <c r="N4" s="35"/>
      <c r="O4" s="35"/>
      <c r="P4" s="36"/>
    </row>
    <row r="5" spans="1:16" ht="45.75" customHeight="1" x14ac:dyDescent="0.2">
      <c r="A5" s="31" t="s">
        <v>2</v>
      </c>
      <c r="B5" s="31"/>
      <c r="C5" s="32"/>
      <c r="D5" s="133" t="str">
        <f>KOPS1!D4</f>
        <v xml:space="preserve">Katlumājas gāzes apgāde "Jaunolaines katlumāja" Jaunolaine , Olaines pagasts, Olaines novads </v>
      </c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</row>
    <row r="6" spans="1:16" ht="15" x14ac:dyDescent="0.2">
      <c r="A6" s="31" t="s">
        <v>3</v>
      </c>
      <c r="B6" s="31"/>
      <c r="C6" s="32"/>
      <c r="D6" s="39" t="str">
        <f>KOPS1!D5</f>
        <v xml:space="preserve">Jaunolaine , Olaines pagasts, Olaines novads </v>
      </c>
      <c r="E6" s="33"/>
      <c r="F6" s="33"/>
      <c r="G6" s="34"/>
      <c r="H6" s="35"/>
      <c r="I6" s="35"/>
      <c r="J6" s="35"/>
      <c r="K6" s="35"/>
      <c r="L6" s="35"/>
      <c r="M6" s="35"/>
      <c r="N6" s="35"/>
      <c r="O6" s="35"/>
      <c r="P6" s="36"/>
    </row>
    <row r="7" spans="1:16" ht="14.25" x14ac:dyDescent="0.2">
      <c r="A7" s="91" t="s">
        <v>41</v>
      </c>
      <c r="B7" s="91"/>
      <c r="C7" s="32"/>
      <c r="D7" s="69"/>
      <c r="E7" s="33"/>
      <c r="F7" s="33"/>
      <c r="G7" s="34"/>
      <c r="H7" s="35"/>
      <c r="I7" s="35"/>
      <c r="J7" s="35"/>
      <c r="K7" s="35"/>
      <c r="L7" s="35"/>
      <c r="M7" s="35"/>
      <c r="N7" s="35"/>
      <c r="O7" s="35"/>
      <c r="P7" s="36"/>
    </row>
    <row r="8" spans="1:16" ht="25.5" x14ac:dyDescent="0.2">
      <c r="A8" s="31" t="s">
        <v>42</v>
      </c>
      <c r="B8" s="31"/>
      <c r="C8" s="32" t="s">
        <v>43</v>
      </c>
      <c r="D8" s="37"/>
      <c r="E8" s="33"/>
      <c r="F8" s="33"/>
      <c r="G8" s="34"/>
      <c r="H8" s="35"/>
      <c r="I8" s="35"/>
      <c r="J8" s="35"/>
      <c r="K8" s="35"/>
      <c r="L8" s="35"/>
      <c r="M8" s="35"/>
      <c r="N8" s="35"/>
      <c r="O8" s="38" t="s">
        <v>27</v>
      </c>
      <c r="P8" s="68">
        <f>P46</f>
        <v>0</v>
      </c>
    </row>
    <row r="9" spans="1:16" ht="14.25" x14ac:dyDescent="0.2">
      <c r="A9" s="10"/>
      <c r="B9" s="10"/>
      <c r="C9" s="32"/>
      <c r="D9" s="37"/>
      <c r="E9" s="33"/>
      <c r="F9" s="33"/>
      <c r="G9" s="34"/>
      <c r="H9" s="35"/>
      <c r="I9" s="35"/>
      <c r="J9" s="35"/>
      <c r="K9" s="35"/>
      <c r="L9" s="35"/>
      <c r="M9" s="35"/>
      <c r="N9" s="35"/>
      <c r="O9" s="35"/>
      <c r="P9" s="36"/>
    </row>
    <row r="10" spans="1:16" ht="20.25" customHeight="1" x14ac:dyDescent="0.2">
      <c r="A10" s="148" t="s">
        <v>5</v>
      </c>
      <c r="B10" s="115"/>
      <c r="C10" s="149" t="s">
        <v>35</v>
      </c>
      <c r="D10" s="150" t="s">
        <v>6</v>
      </c>
      <c r="E10" s="151" t="s">
        <v>7</v>
      </c>
      <c r="F10" s="147" t="s">
        <v>8</v>
      </c>
      <c r="G10" s="147"/>
      <c r="H10" s="147"/>
      <c r="I10" s="147"/>
      <c r="J10" s="147"/>
      <c r="K10" s="147"/>
      <c r="L10" s="147" t="s">
        <v>11</v>
      </c>
      <c r="M10" s="147"/>
      <c r="N10" s="147"/>
      <c r="O10" s="147"/>
      <c r="P10" s="147"/>
    </row>
    <row r="11" spans="1:16" ht="78.75" customHeight="1" x14ac:dyDescent="0.2">
      <c r="A11" s="148"/>
      <c r="B11" s="116" t="s">
        <v>140</v>
      </c>
      <c r="C11" s="149"/>
      <c r="D11" s="150"/>
      <c r="E11" s="151"/>
      <c r="F11" s="7" t="s">
        <v>9</v>
      </c>
      <c r="G11" s="7" t="s">
        <v>28</v>
      </c>
      <c r="H11" s="8" t="s">
        <v>29</v>
      </c>
      <c r="I11" s="8" t="s">
        <v>33</v>
      </c>
      <c r="J11" s="8" t="s">
        <v>30</v>
      </c>
      <c r="K11" s="8" t="s">
        <v>31</v>
      </c>
      <c r="L11" s="8" t="s">
        <v>10</v>
      </c>
      <c r="M11" s="8" t="s">
        <v>29</v>
      </c>
      <c r="N11" s="8" t="s">
        <v>33</v>
      </c>
      <c r="O11" s="8" t="s">
        <v>30</v>
      </c>
      <c r="P11" s="8" t="s">
        <v>32</v>
      </c>
    </row>
    <row r="12" spans="1:16" s="9" customFormat="1" x14ac:dyDescent="0.2">
      <c r="A12" s="155">
        <v>1</v>
      </c>
      <c r="B12" s="118" t="s">
        <v>82</v>
      </c>
      <c r="C12" s="118" t="s">
        <v>112</v>
      </c>
      <c r="D12" s="117" t="s">
        <v>39</v>
      </c>
      <c r="E12" s="117">
        <v>9</v>
      </c>
      <c r="F12" s="96"/>
      <c r="G12" s="113"/>
      <c r="H12" s="97">
        <f>F12*G12</f>
        <v>0</v>
      </c>
      <c r="I12" s="98"/>
      <c r="J12" s="98"/>
      <c r="K12" s="99">
        <f>H12+I12+J12</f>
        <v>0</v>
      </c>
      <c r="L12" s="99">
        <f>F12*E12</f>
        <v>0</v>
      </c>
      <c r="M12" s="99">
        <f>H12*E12</f>
        <v>0</v>
      </c>
      <c r="N12" s="99">
        <f>I12*E12</f>
        <v>0</v>
      </c>
      <c r="O12" s="99">
        <f>J12*E12</f>
        <v>0</v>
      </c>
      <c r="P12" s="111">
        <f>SUM(M12:O12)</f>
        <v>0</v>
      </c>
    </row>
    <row r="13" spans="1:16" s="9" customFormat="1" x14ac:dyDescent="0.2">
      <c r="A13" s="155">
        <v>2</v>
      </c>
      <c r="B13" s="118" t="s">
        <v>82</v>
      </c>
      <c r="C13" s="118" t="s">
        <v>111</v>
      </c>
      <c r="D13" s="117" t="s">
        <v>39</v>
      </c>
      <c r="E13" s="117">
        <v>52</v>
      </c>
      <c r="F13" s="96"/>
      <c r="G13" s="113"/>
      <c r="H13" s="97">
        <f t="shared" ref="H13:H45" si="0">F13*G13</f>
        <v>0</v>
      </c>
      <c r="I13" s="98"/>
      <c r="J13" s="98"/>
      <c r="K13" s="99">
        <f t="shared" ref="K13:K45" si="1">H13+I13+J13</f>
        <v>0</v>
      </c>
      <c r="L13" s="99">
        <f t="shared" ref="L13:L45" si="2">F13*E13</f>
        <v>0</v>
      </c>
      <c r="M13" s="99">
        <f t="shared" ref="M13:M45" si="3">H13*E13</f>
        <v>0</v>
      </c>
      <c r="N13" s="99">
        <f t="shared" ref="N13:N45" si="4">I13*E13</f>
        <v>0</v>
      </c>
      <c r="O13" s="99">
        <f t="shared" ref="O13:O45" si="5">J13*E13</f>
        <v>0</v>
      </c>
      <c r="P13" s="111">
        <f t="shared" ref="P13:P45" si="6">SUM(M13:O13)</f>
        <v>0</v>
      </c>
    </row>
    <row r="14" spans="1:16" x14ac:dyDescent="0.2">
      <c r="A14" s="155">
        <v>3</v>
      </c>
      <c r="B14" s="118" t="s">
        <v>82</v>
      </c>
      <c r="C14" s="118" t="s">
        <v>113</v>
      </c>
      <c r="D14" s="117" t="s">
        <v>39</v>
      </c>
      <c r="E14" s="117">
        <v>10</v>
      </c>
      <c r="F14" s="96"/>
      <c r="G14" s="113"/>
      <c r="H14" s="97">
        <f t="shared" si="0"/>
        <v>0</v>
      </c>
      <c r="I14" s="98"/>
      <c r="J14" s="98"/>
      <c r="K14" s="99">
        <f t="shared" si="1"/>
        <v>0</v>
      </c>
      <c r="L14" s="99">
        <f t="shared" si="2"/>
        <v>0</v>
      </c>
      <c r="M14" s="99">
        <f t="shared" si="3"/>
        <v>0</v>
      </c>
      <c r="N14" s="99">
        <f t="shared" si="4"/>
        <v>0</v>
      </c>
      <c r="O14" s="99">
        <f t="shared" si="5"/>
        <v>0</v>
      </c>
      <c r="P14" s="111">
        <f t="shared" si="6"/>
        <v>0</v>
      </c>
    </row>
    <row r="15" spans="1:16" x14ac:dyDescent="0.2">
      <c r="A15" s="155">
        <v>4</v>
      </c>
      <c r="B15" s="118" t="s">
        <v>82</v>
      </c>
      <c r="C15" s="118" t="s">
        <v>114</v>
      </c>
      <c r="D15" s="117" t="s">
        <v>39</v>
      </c>
      <c r="E15" s="117">
        <v>1</v>
      </c>
      <c r="F15" s="96"/>
      <c r="G15" s="113"/>
      <c r="H15" s="97">
        <f t="shared" si="0"/>
        <v>0</v>
      </c>
      <c r="I15" s="98"/>
      <c r="J15" s="98"/>
      <c r="K15" s="99">
        <f t="shared" si="1"/>
        <v>0</v>
      </c>
      <c r="L15" s="99">
        <f t="shared" si="2"/>
        <v>0</v>
      </c>
      <c r="M15" s="99">
        <f t="shared" si="3"/>
        <v>0</v>
      </c>
      <c r="N15" s="99">
        <f t="shared" si="4"/>
        <v>0</v>
      </c>
      <c r="O15" s="99">
        <f t="shared" si="5"/>
        <v>0</v>
      </c>
      <c r="P15" s="111">
        <f t="shared" si="6"/>
        <v>0</v>
      </c>
    </row>
    <row r="16" spans="1:16" ht="18.600000000000001" customHeight="1" x14ac:dyDescent="0.2">
      <c r="A16" s="155">
        <v>5</v>
      </c>
      <c r="B16" s="118" t="s">
        <v>65</v>
      </c>
      <c r="C16" s="118" t="s">
        <v>138</v>
      </c>
      <c r="D16" s="117" t="s">
        <v>56</v>
      </c>
      <c r="E16" s="117">
        <v>1</v>
      </c>
      <c r="F16" s="96"/>
      <c r="G16" s="113"/>
      <c r="H16" s="97">
        <f t="shared" si="0"/>
        <v>0</v>
      </c>
      <c r="I16" s="98"/>
      <c r="J16" s="98"/>
      <c r="K16" s="99">
        <f t="shared" si="1"/>
        <v>0</v>
      </c>
      <c r="L16" s="99">
        <f t="shared" si="2"/>
        <v>0</v>
      </c>
      <c r="M16" s="99">
        <f t="shared" si="3"/>
        <v>0</v>
      </c>
      <c r="N16" s="99">
        <f t="shared" si="4"/>
        <v>0</v>
      </c>
      <c r="O16" s="99">
        <f t="shared" si="5"/>
        <v>0</v>
      </c>
      <c r="P16" s="111">
        <f t="shared" si="6"/>
        <v>0</v>
      </c>
    </row>
    <row r="17" spans="1:16" s="9" customFormat="1" x14ac:dyDescent="0.2">
      <c r="A17" s="155">
        <v>6</v>
      </c>
      <c r="B17" s="118" t="s">
        <v>65</v>
      </c>
      <c r="C17" s="118" t="s">
        <v>139</v>
      </c>
      <c r="D17" s="117" t="s">
        <v>56</v>
      </c>
      <c r="E17" s="117">
        <v>2</v>
      </c>
      <c r="F17" s="96"/>
      <c r="G17" s="113"/>
      <c r="H17" s="97">
        <f t="shared" si="0"/>
        <v>0</v>
      </c>
      <c r="I17" s="98"/>
      <c r="J17" s="98"/>
      <c r="K17" s="99">
        <f t="shared" si="1"/>
        <v>0</v>
      </c>
      <c r="L17" s="99">
        <f t="shared" si="2"/>
        <v>0</v>
      </c>
      <c r="M17" s="99">
        <f t="shared" si="3"/>
        <v>0</v>
      </c>
      <c r="N17" s="99">
        <f t="shared" si="4"/>
        <v>0</v>
      </c>
      <c r="O17" s="99">
        <f t="shared" si="5"/>
        <v>0</v>
      </c>
      <c r="P17" s="111">
        <f t="shared" si="6"/>
        <v>0</v>
      </c>
    </row>
    <row r="18" spans="1:16" s="9" customFormat="1" x14ac:dyDescent="0.2">
      <c r="A18" s="155">
        <v>7</v>
      </c>
      <c r="B18" s="118" t="s">
        <v>83</v>
      </c>
      <c r="C18" s="118" t="s">
        <v>115</v>
      </c>
      <c r="D18" s="117" t="s">
        <v>56</v>
      </c>
      <c r="E18" s="117">
        <v>1</v>
      </c>
      <c r="F18" s="96"/>
      <c r="G18" s="113"/>
      <c r="H18" s="97">
        <f t="shared" si="0"/>
        <v>0</v>
      </c>
      <c r="I18" s="98"/>
      <c r="J18" s="98"/>
      <c r="K18" s="99">
        <f t="shared" si="1"/>
        <v>0</v>
      </c>
      <c r="L18" s="99">
        <f t="shared" si="2"/>
        <v>0</v>
      </c>
      <c r="M18" s="99">
        <f t="shared" si="3"/>
        <v>0</v>
      </c>
      <c r="N18" s="99">
        <f t="shared" si="4"/>
        <v>0</v>
      </c>
      <c r="O18" s="99">
        <f t="shared" si="5"/>
        <v>0</v>
      </c>
      <c r="P18" s="111">
        <f t="shared" si="6"/>
        <v>0</v>
      </c>
    </row>
    <row r="19" spans="1:16" s="9" customFormat="1" x14ac:dyDescent="0.2">
      <c r="A19" s="155">
        <v>8</v>
      </c>
      <c r="B19" s="118" t="s">
        <v>83</v>
      </c>
      <c r="C19" s="118" t="s">
        <v>116</v>
      </c>
      <c r="D19" s="117" t="s">
        <v>56</v>
      </c>
      <c r="E19" s="117">
        <v>6</v>
      </c>
      <c r="F19" s="96"/>
      <c r="G19" s="113"/>
      <c r="H19" s="97">
        <f t="shared" si="0"/>
        <v>0</v>
      </c>
      <c r="I19" s="98"/>
      <c r="J19" s="98"/>
      <c r="K19" s="99">
        <f t="shared" si="1"/>
        <v>0</v>
      </c>
      <c r="L19" s="99">
        <f t="shared" si="2"/>
        <v>0</v>
      </c>
      <c r="M19" s="99">
        <f t="shared" si="3"/>
        <v>0</v>
      </c>
      <c r="N19" s="99">
        <f t="shared" si="4"/>
        <v>0</v>
      </c>
      <c r="O19" s="99">
        <f t="shared" si="5"/>
        <v>0</v>
      </c>
      <c r="P19" s="111">
        <f t="shared" si="6"/>
        <v>0</v>
      </c>
    </row>
    <row r="20" spans="1:16" x14ac:dyDescent="0.2">
      <c r="A20" s="155">
        <v>9</v>
      </c>
      <c r="B20" s="118" t="s">
        <v>83</v>
      </c>
      <c r="C20" s="118" t="s">
        <v>117</v>
      </c>
      <c r="D20" s="117" t="s">
        <v>56</v>
      </c>
      <c r="E20" s="117">
        <v>16</v>
      </c>
      <c r="F20" s="96"/>
      <c r="G20" s="113"/>
      <c r="H20" s="97">
        <f t="shared" si="0"/>
        <v>0</v>
      </c>
      <c r="I20" s="98"/>
      <c r="J20" s="98"/>
      <c r="K20" s="99">
        <f t="shared" si="1"/>
        <v>0</v>
      </c>
      <c r="L20" s="99">
        <f t="shared" si="2"/>
        <v>0</v>
      </c>
      <c r="M20" s="99">
        <f t="shared" si="3"/>
        <v>0</v>
      </c>
      <c r="N20" s="99">
        <f t="shared" si="4"/>
        <v>0</v>
      </c>
      <c r="O20" s="99">
        <f t="shared" si="5"/>
        <v>0</v>
      </c>
      <c r="P20" s="111">
        <f t="shared" si="6"/>
        <v>0</v>
      </c>
    </row>
    <row r="21" spans="1:16" x14ac:dyDescent="0.2">
      <c r="A21" s="155">
        <v>10</v>
      </c>
      <c r="B21" s="118" t="s">
        <v>83</v>
      </c>
      <c r="C21" s="118" t="s">
        <v>118</v>
      </c>
      <c r="D21" s="117" t="s">
        <v>56</v>
      </c>
      <c r="E21" s="117">
        <v>8</v>
      </c>
      <c r="F21" s="96"/>
      <c r="G21" s="113"/>
      <c r="H21" s="97">
        <f t="shared" si="0"/>
        <v>0</v>
      </c>
      <c r="I21" s="98"/>
      <c r="J21" s="98"/>
      <c r="K21" s="99">
        <f t="shared" si="1"/>
        <v>0</v>
      </c>
      <c r="L21" s="99">
        <f t="shared" si="2"/>
        <v>0</v>
      </c>
      <c r="M21" s="99">
        <f t="shared" si="3"/>
        <v>0</v>
      </c>
      <c r="N21" s="99">
        <f t="shared" si="4"/>
        <v>0</v>
      </c>
      <c r="O21" s="99">
        <f t="shared" si="5"/>
        <v>0</v>
      </c>
      <c r="P21" s="111">
        <f t="shared" si="6"/>
        <v>0</v>
      </c>
    </row>
    <row r="22" spans="1:16" x14ac:dyDescent="0.2">
      <c r="A22" s="155">
        <v>11</v>
      </c>
      <c r="B22" s="118" t="s">
        <v>83</v>
      </c>
      <c r="C22" s="118" t="s">
        <v>119</v>
      </c>
      <c r="D22" s="117" t="s">
        <v>56</v>
      </c>
      <c r="E22" s="117">
        <v>2</v>
      </c>
      <c r="F22" s="96"/>
      <c r="G22" s="113"/>
      <c r="H22" s="97">
        <f t="shared" si="0"/>
        <v>0</v>
      </c>
      <c r="I22" s="98"/>
      <c r="J22" s="98"/>
      <c r="K22" s="99">
        <f t="shared" si="1"/>
        <v>0</v>
      </c>
      <c r="L22" s="99">
        <f t="shared" si="2"/>
        <v>0</v>
      </c>
      <c r="M22" s="99">
        <f t="shared" si="3"/>
        <v>0</v>
      </c>
      <c r="N22" s="99">
        <f t="shared" si="4"/>
        <v>0</v>
      </c>
      <c r="O22" s="99">
        <f t="shared" si="5"/>
        <v>0</v>
      </c>
      <c r="P22" s="111">
        <f t="shared" si="6"/>
        <v>0</v>
      </c>
    </row>
    <row r="23" spans="1:16" x14ac:dyDescent="0.2">
      <c r="A23" s="155">
        <v>12</v>
      </c>
      <c r="B23" s="118" t="s">
        <v>83</v>
      </c>
      <c r="C23" s="118" t="s">
        <v>120</v>
      </c>
      <c r="D23" s="117" t="s">
        <v>56</v>
      </c>
      <c r="E23" s="117">
        <v>1</v>
      </c>
      <c r="F23" s="96"/>
      <c r="G23" s="113"/>
      <c r="H23" s="97">
        <f t="shared" si="0"/>
        <v>0</v>
      </c>
      <c r="I23" s="98"/>
      <c r="J23" s="98"/>
      <c r="K23" s="99">
        <f t="shared" si="1"/>
        <v>0</v>
      </c>
      <c r="L23" s="99">
        <f t="shared" si="2"/>
        <v>0</v>
      </c>
      <c r="M23" s="99">
        <f t="shared" si="3"/>
        <v>0</v>
      </c>
      <c r="N23" s="99">
        <f t="shared" si="4"/>
        <v>0</v>
      </c>
      <c r="O23" s="99">
        <f t="shared" si="5"/>
        <v>0</v>
      </c>
      <c r="P23" s="111">
        <f t="shared" si="6"/>
        <v>0</v>
      </c>
    </row>
    <row r="24" spans="1:16" x14ac:dyDescent="0.2">
      <c r="A24" s="155">
        <v>13</v>
      </c>
      <c r="B24" s="118" t="s">
        <v>83</v>
      </c>
      <c r="C24" s="118" t="s">
        <v>121</v>
      </c>
      <c r="D24" s="117" t="s">
        <v>56</v>
      </c>
      <c r="E24" s="117">
        <v>1</v>
      </c>
      <c r="F24" s="96"/>
      <c r="G24" s="113"/>
      <c r="H24" s="97">
        <f t="shared" si="0"/>
        <v>0</v>
      </c>
      <c r="I24" s="98"/>
      <c r="J24" s="98"/>
      <c r="K24" s="99">
        <f t="shared" si="1"/>
        <v>0</v>
      </c>
      <c r="L24" s="99">
        <f t="shared" si="2"/>
        <v>0</v>
      </c>
      <c r="M24" s="99">
        <f t="shared" si="3"/>
        <v>0</v>
      </c>
      <c r="N24" s="99">
        <f t="shared" si="4"/>
        <v>0</v>
      </c>
      <c r="O24" s="99">
        <f t="shared" si="5"/>
        <v>0</v>
      </c>
      <c r="P24" s="111">
        <f t="shared" si="6"/>
        <v>0</v>
      </c>
    </row>
    <row r="25" spans="1:16" x14ac:dyDescent="0.2">
      <c r="A25" s="155">
        <v>14</v>
      </c>
      <c r="B25" s="118" t="s">
        <v>84</v>
      </c>
      <c r="C25" s="118" t="s">
        <v>122</v>
      </c>
      <c r="D25" s="117" t="s">
        <v>56</v>
      </c>
      <c r="E25" s="117">
        <v>2</v>
      </c>
      <c r="F25" s="96"/>
      <c r="G25" s="113"/>
      <c r="H25" s="97">
        <f t="shared" si="0"/>
        <v>0</v>
      </c>
      <c r="I25" s="98"/>
      <c r="J25" s="98"/>
      <c r="K25" s="99">
        <f t="shared" si="1"/>
        <v>0</v>
      </c>
      <c r="L25" s="99">
        <f t="shared" si="2"/>
        <v>0</v>
      </c>
      <c r="M25" s="99">
        <f t="shared" si="3"/>
        <v>0</v>
      </c>
      <c r="N25" s="99">
        <f t="shared" si="4"/>
        <v>0</v>
      </c>
      <c r="O25" s="99">
        <f t="shared" si="5"/>
        <v>0</v>
      </c>
      <c r="P25" s="111">
        <f t="shared" si="6"/>
        <v>0</v>
      </c>
    </row>
    <row r="26" spans="1:16" s="9" customFormat="1" x14ac:dyDescent="0.2">
      <c r="A26" s="155">
        <v>15</v>
      </c>
      <c r="B26" s="118" t="s">
        <v>84</v>
      </c>
      <c r="C26" s="118" t="s">
        <v>123</v>
      </c>
      <c r="D26" s="117" t="s">
        <v>56</v>
      </c>
      <c r="E26" s="117">
        <v>1</v>
      </c>
      <c r="F26" s="96"/>
      <c r="G26" s="113"/>
      <c r="H26" s="97">
        <f t="shared" si="0"/>
        <v>0</v>
      </c>
      <c r="I26" s="98"/>
      <c r="J26" s="98"/>
      <c r="K26" s="99">
        <f t="shared" si="1"/>
        <v>0</v>
      </c>
      <c r="L26" s="99">
        <f t="shared" si="2"/>
        <v>0</v>
      </c>
      <c r="M26" s="99">
        <f t="shared" si="3"/>
        <v>0</v>
      </c>
      <c r="N26" s="99">
        <f t="shared" si="4"/>
        <v>0</v>
      </c>
      <c r="O26" s="99">
        <f t="shared" si="5"/>
        <v>0</v>
      </c>
      <c r="P26" s="111">
        <f t="shared" si="6"/>
        <v>0</v>
      </c>
    </row>
    <row r="27" spans="1:16" s="9" customFormat="1" x14ac:dyDescent="0.2">
      <c r="A27" s="155">
        <v>16</v>
      </c>
      <c r="B27" s="118" t="s">
        <v>84</v>
      </c>
      <c r="C27" s="118" t="s">
        <v>124</v>
      </c>
      <c r="D27" s="117" t="s">
        <v>56</v>
      </c>
      <c r="E27" s="117">
        <v>1</v>
      </c>
      <c r="F27" s="96"/>
      <c r="G27" s="113"/>
      <c r="H27" s="97">
        <f t="shared" si="0"/>
        <v>0</v>
      </c>
      <c r="I27" s="98"/>
      <c r="J27" s="98"/>
      <c r="K27" s="99">
        <f t="shared" si="1"/>
        <v>0</v>
      </c>
      <c r="L27" s="99">
        <f t="shared" si="2"/>
        <v>0</v>
      </c>
      <c r="M27" s="99">
        <f t="shared" si="3"/>
        <v>0</v>
      </c>
      <c r="N27" s="99">
        <f t="shared" si="4"/>
        <v>0</v>
      </c>
      <c r="O27" s="99">
        <f t="shared" si="5"/>
        <v>0</v>
      </c>
      <c r="P27" s="111">
        <f t="shared" si="6"/>
        <v>0</v>
      </c>
    </row>
    <row r="28" spans="1:16" s="9" customFormat="1" x14ac:dyDescent="0.2">
      <c r="A28" s="155">
        <v>17</v>
      </c>
      <c r="B28" s="118" t="s">
        <v>84</v>
      </c>
      <c r="C28" s="118" t="s">
        <v>125</v>
      </c>
      <c r="D28" s="117" t="s">
        <v>56</v>
      </c>
      <c r="E28" s="117">
        <v>1</v>
      </c>
      <c r="F28" s="96"/>
      <c r="G28" s="113"/>
      <c r="H28" s="97">
        <f t="shared" si="0"/>
        <v>0</v>
      </c>
      <c r="I28" s="98"/>
      <c r="J28" s="98"/>
      <c r="K28" s="99">
        <f t="shared" si="1"/>
        <v>0</v>
      </c>
      <c r="L28" s="99">
        <f t="shared" si="2"/>
        <v>0</v>
      </c>
      <c r="M28" s="99">
        <f t="shared" si="3"/>
        <v>0</v>
      </c>
      <c r="N28" s="99">
        <f t="shared" si="4"/>
        <v>0</v>
      </c>
      <c r="O28" s="99">
        <f t="shared" si="5"/>
        <v>0</v>
      </c>
      <c r="P28" s="111">
        <f t="shared" si="6"/>
        <v>0</v>
      </c>
    </row>
    <row r="29" spans="1:16" s="9" customFormat="1" x14ac:dyDescent="0.2">
      <c r="A29" s="155">
        <v>18</v>
      </c>
      <c r="B29" s="118" t="s">
        <v>65</v>
      </c>
      <c r="C29" s="118" t="s">
        <v>126</v>
      </c>
      <c r="D29" s="117" t="s">
        <v>56</v>
      </c>
      <c r="E29" s="117">
        <v>2</v>
      </c>
      <c r="F29" s="96"/>
      <c r="G29" s="113"/>
      <c r="H29" s="97">
        <f t="shared" si="0"/>
        <v>0</v>
      </c>
      <c r="I29" s="98"/>
      <c r="J29" s="98"/>
      <c r="K29" s="99">
        <f t="shared" si="1"/>
        <v>0</v>
      </c>
      <c r="L29" s="99">
        <f t="shared" si="2"/>
        <v>0</v>
      </c>
      <c r="M29" s="99">
        <f t="shared" si="3"/>
        <v>0</v>
      </c>
      <c r="N29" s="99">
        <f t="shared" si="4"/>
        <v>0</v>
      </c>
      <c r="O29" s="99">
        <f t="shared" si="5"/>
        <v>0</v>
      </c>
      <c r="P29" s="111">
        <f t="shared" si="6"/>
        <v>0</v>
      </c>
    </row>
    <row r="30" spans="1:16" ht="49.9" customHeight="1" x14ac:dyDescent="0.2">
      <c r="A30" s="155">
        <v>19</v>
      </c>
      <c r="B30" s="118" t="s">
        <v>85</v>
      </c>
      <c r="C30" s="118" t="s">
        <v>127</v>
      </c>
      <c r="D30" s="117" t="s">
        <v>56</v>
      </c>
      <c r="E30" s="117">
        <v>1</v>
      </c>
      <c r="F30" s="96"/>
      <c r="G30" s="113"/>
      <c r="H30" s="97">
        <f t="shared" si="0"/>
        <v>0</v>
      </c>
      <c r="I30" s="98"/>
      <c r="J30" s="98"/>
      <c r="K30" s="99">
        <f t="shared" si="1"/>
        <v>0</v>
      </c>
      <c r="L30" s="99">
        <f t="shared" si="2"/>
        <v>0</v>
      </c>
      <c r="M30" s="99">
        <f t="shared" si="3"/>
        <v>0</v>
      </c>
      <c r="N30" s="99">
        <f t="shared" si="4"/>
        <v>0</v>
      </c>
      <c r="O30" s="99">
        <f t="shared" si="5"/>
        <v>0</v>
      </c>
      <c r="P30" s="111">
        <f t="shared" si="6"/>
        <v>0</v>
      </c>
    </row>
    <row r="31" spans="1:16" ht="122.45" customHeight="1" x14ac:dyDescent="0.2">
      <c r="A31" s="155">
        <v>20</v>
      </c>
      <c r="B31" s="118" t="s">
        <v>86</v>
      </c>
      <c r="C31" s="118" t="s">
        <v>128</v>
      </c>
      <c r="D31" s="117" t="s">
        <v>60</v>
      </c>
      <c r="E31" s="117">
        <v>1</v>
      </c>
      <c r="F31" s="96"/>
      <c r="G31" s="113"/>
      <c r="H31" s="97">
        <f t="shared" si="0"/>
        <v>0</v>
      </c>
      <c r="I31" s="98"/>
      <c r="J31" s="98"/>
      <c r="K31" s="99">
        <f t="shared" si="1"/>
        <v>0</v>
      </c>
      <c r="L31" s="99">
        <f t="shared" si="2"/>
        <v>0</v>
      </c>
      <c r="M31" s="99">
        <f t="shared" si="3"/>
        <v>0</v>
      </c>
      <c r="N31" s="99">
        <f t="shared" si="4"/>
        <v>0</v>
      </c>
      <c r="O31" s="99">
        <f t="shared" si="5"/>
        <v>0</v>
      </c>
      <c r="P31" s="111">
        <f t="shared" si="6"/>
        <v>0</v>
      </c>
    </row>
    <row r="32" spans="1:16" x14ac:dyDescent="0.2">
      <c r="A32" s="155">
        <v>21</v>
      </c>
      <c r="B32" s="118" t="s">
        <v>87</v>
      </c>
      <c r="C32" s="118" t="s">
        <v>129</v>
      </c>
      <c r="D32" s="117" t="s">
        <v>56</v>
      </c>
      <c r="E32" s="117">
        <v>1</v>
      </c>
      <c r="F32" s="96"/>
      <c r="G32" s="113"/>
      <c r="H32" s="97">
        <f t="shared" si="0"/>
        <v>0</v>
      </c>
      <c r="I32" s="98"/>
      <c r="J32" s="98"/>
      <c r="K32" s="99">
        <f t="shared" si="1"/>
        <v>0</v>
      </c>
      <c r="L32" s="99">
        <f t="shared" si="2"/>
        <v>0</v>
      </c>
      <c r="M32" s="99">
        <f t="shared" si="3"/>
        <v>0</v>
      </c>
      <c r="N32" s="99">
        <f t="shared" si="4"/>
        <v>0</v>
      </c>
      <c r="O32" s="99">
        <f t="shared" si="5"/>
        <v>0</v>
      </c>
      <c r="P32" s="111">
        <f t="shared" si="6"/>
        <v>0</v>
      </c>
    </row>
    <row r="33" spans="1:16" x14ac:dyDescent="0.2">
      <c r="A33" s="155">
        <v>22</v>
      </c>
      <c r="B33" s="118" t="s">
        <v>65</v>
      </c>
      <c r="C33" s="118" t="s">
        <v>130</v>
      </c>
      <c r="D33" s="117" t="s">
        <v>56</v>
      </c>
      <c r="E33" s="117">
        <v>1</v>
      </c>
      <c r="F33" s="96"/>
      <c r="G33" s="113"/>
      <c r="H33" s="97">
        <f t="shared" si="0"/>
        <v>0</v>
      </c>
      <c r="I33" s="98"/>
      <c r="J33" s="98"/>
      <c r="K33" s="99">
        <f t="shared" si="1"/>
        <v>0</v>
      </c>
      <c r="L33" s="99">
        <f t="shared" si="2"/>
        <v>0</v>
      </c>
      <c r="M33" s="99">
        <f t="shared" si="3"/>
        <v>0</v>
      </c>
      <c r="N33" s="99">
        <f t="shared" si="4"/>
        <v>0</v>
      </c>
      <c r="O33" s="99">
        <f t="shared" si="5"/>
        <v>0</v>
      </c>
      <c r="P33" s="111">
        <f t="shared" si="6"/>
        <v>0</v>
      </c>
    </row>
    <row r="34" spans="1:16" x14ac:dyDescent="0.2">
      <c r="A34" s="155">
        <v>23</v>
      </c>
      <c r="B34" s="118" t="s">
        <v>88</v>
      </c>
      <c r="C34" s="118" t="s">
        <v>89</v>
      </c>
      <c r="D34" s="117" t="s">
        <v>56</v>
      </c>
      <c r="E34" s="117">
        <v>1</v>
      </c>
      <c r="F34" s="96"/>
      <c r="G34" s="113"/>
      <c r="H34" s="97">
        <f t="shared" si="0"/>
        <v>0</v>
      </c>
      <c r="I34" s="98"/>
      <c r="J34" s="98"/>
      <c r="K34" s="99">
        <f t="shared" si="1"/>
        <v>0</v>
      </c>
      <c r="L34" s="99">
        <f t="shared" si="2"/>
        <v>0</v>
      </c>
      <c r="M34" s="99">
        <f t="shared" si="3"/>
        <v>0</v>
      </c>
      <c r="N34" s="99">
        <f t="shared" si="4"/>
        <v>0</v>
      </c>
      <c r="O34" s="99">
        <f t="shared" si="5"/>
        <v>0</v>
      </c>
      <c r="P34" s="111">
        <f t="shared" si="6"/>
        <v>0</v>
      </c>
    </row>
    <row r="35" spans="1:16" x14ac:dyDescent="0.2">
      <c r="A35" s="155">
        <v>24</v>
      </c>
      <c r="B35" s="118" t="s">
        <v>90</v>
      </c>
      <c r="C35" s="118" t="s">
        <v>131</v>
      </c>
      <c r="D35" s="117" t="s">
        <v>56</v>
      </c>
      <c r="E35" s="117">
        <v>1</v>
      </c>
      <c r="F35" s="96"/>
      <c r="G35" s="113"/>
      <c r="H35" s="97">
        <f t="shared" si="0"/>
        <v>0</v>
      </c>
      <c r="I35" s="98"/>
      <c r="J35" s="98"/>
      <c r="K35" s="99">
        <f t="shared" si="1"/>
        <v>0</v>
      </c>
      <c r="L35" s="99">
        <f t="shared" si="2"/>
        <v>0</v>
      </c>
      <c r="M35" s="99">
        <f t="shared" si="3"/>
        <v>0</v>
      </c>
      <c r="N35" s="99">
        <f t="shared" si="4"/>
        <v>0</v>
      </c>
      <c r="O35" s="99">
        <f t="shared" si="5"/>
        <v>0</v>
      </c>
      <c r="P35" s="111">
        <f t="shared" si="6"/>
        <v>0</v>
      </c>
    </row>
    <row r="36" spans="1:16" s="9" customFormat="1" x14ac:dyDescent="0.2">
      <c r="A36" s="155">
        <v>25</v>
      </c>
      <c r="B36" s="118" t="s">
        <v>91</v>
      </c>
      <c r="C36" s="118" t="s">
        <v>132</v>
      </c>
      <c r="D36" s="117" t="s">
        <v>56</v>
      </c>
      <c r="E36" s="117">
        <v>1</v>
      </c>
      <c r="F36" s="96"/>
      <c r="G36" s="113"/>
      <c r="H36" s="97">
        <f t="shared" si="0"/>
        <v>0</v>
      </c>
      <c r="I36" s="98"/>
      <c r="J36" s="98"/>
      <c r="K36" s="99">
        <f t="shared" si="1"/>
        <v>0</v>
      </c>
      <c r="L36" s="99">
        <f t="shared" si="2"/>
        <v>0</v>
      </c>
      <c r="M36" s="99">
        <f t="shared" si="3"/>
        <v>0</v>
      </c>
      <c r="N36" s="99">
        <f t="shared" si="4"/>
        <v>0</v>
      </c>
      <c r="O36" s="99">
        <f t="shared" si="5"/>
        <v>0</v>
      </c>
      <c r="P36" s="111">
        <f t="shared" si="6"/>
        <v>0</v>
      </c>
    </row>
    <row r="37" spans="1:16" s="9" customFormat="1" x14ac:dyDescent="0.2">
      <c r="A37" s="155">
        <v>26</v>
      </c>
      <c r="B37" s="118" t="s">
        <v>91</v>
      </c>
      <c r="C37" s="118" t="s">
        <v>133</v>
      </c>
      <c r="D37" s="117" t="s">
        <v>56</v>
      </c>
      <c r="E37" s="117">
        <v>2</v>
      </c>
      <c r="F37" s="96"/>
      <c r="G37" s="113"/>
      <c r="H37" s="97">
        <f t="shared" si="0"/>
        <v>0</v>
      </c>
      <c r="I37" s="98"/>
      <c r="J37" s="98"/>
      <c r="K37" s="99">
        <f t="shared" si="1"/>
        <v>0</v>
      </c>
      <c r="L37" s="99">
        <f t="shared" si="2"/>
        <v>0</v>
      </c>
      <c r="M37" s="99">
        <f t="shared" si="3"/>
        <v>0</v>
      </c>
      <c r="N37" s="99">
        <f t="shared" si="4"/>
        <v>0</v>
      </c>
      <c r="O37" s="99">
        <f t="shared" si="5"/>
        <v>0</v>
      </c>
      <c r="P37" s="111">
        <f t="shared" si="6"/>
        <v>0</v>
      </c>
    </row>
    <row r="38" spans="1:16" s="9" customFormat="1" x14ac:dyDescent="0.2">
      <c r="A38" s="155">
        <v>27</v>
      </c>
      <c r="B38" s="118" t="s">
        <v>65</v>
      </c>
      <c r="C38" s="118" t="s">
        <v>134</v>
      </c>
      <c r="D38" s="117" t="s">
        <v>56</v>
      </c>
      <c r="E38" s="117">
        <v>3</v>
      </c>
      <c r="F38" s="96"/>
      <c r="G38" s="113"/>
      <c r="H38" s="97">
        <f t="shared" si="0"/>
        <v>0</v>
      </c>
      <c r="I38" s="98"/>
      <c r="J38" s="98"/>
      <c r="K38" s="99">
        <f t="shared" si="1"/>
        <v>0</v>
      </c>
      <c r="L38" s="99">
        <f t="shared" si="2"/>
        <v>0</v>
      </c>
      <c r="M38" s="99">
        <f t="shared" si="3"/>
        <v>0</v>
      </c>
      <c r="N38" s="99">
        <f t="shared" si="4"/>
        <v>0</v>
      </c>
      <c r="O38" s="99">
        <f t="shared" si="5"/>
        <v>0</v>
      </c>
      <c r="P38" s="111">
        <f t="shared" si="6"/>
        <v>0</v>
      </c>
    </row>
    <row r="39" spans="1:16" s="9" customFormat="1" x14ac:dyDescent="0.2">
      <c r="A39" s="155">
        <v>28</v>
      </c>
      <c r="B39" s="118" t="s">
        <v>92</v>
      </c>
      <c r="C39" s="118" t="s">
        <v>135</v>
      </c>
      <c r="D39" s="117" t="s">
        <v>56</v>
      </c>
      <c r="E39" s="117">
        <v>1</v>
      </c>
      <c r="F39" s="96"/>
      <c r="G39" s="113"/>
      <c r="H39" s="97">
        <f t="shared" si="0"/>
        <v>0</v>
      </c>
      <c r="I39" s="98"/>
      <c r="J39" s="98"/>
      <c r="K39" s="99">
        <f t="shared" si="1"/>
        <v>0</v>
      </c>
      <c r="L39" s="99">
        <f t="shared" si="2"/>
        <v>0</v>
      </c>
      <c r="M39" s="99">
        <f t="shared" si="3"/>
        <v>0</v>
      </c>
      <c r="N39" s="99">
        <f t="shared" si="4"/>
        <v>0</v>
      </c>
      <c r="O39" s="99">
        <f t="shared" si="5"/>
        <v>0</v>
      </c>
      <c r="P39" s="111">
        <f t="shared" si="6"/>
        <v>0</v>
      </c>
    </row>
    <row r="40" spans="1:16" ht="25.5" x14ac:dyDescent="0.2">
      <c r="A40" s="155">
        <v>29</v>
      </c>
      <c r="B40" s="118" t="s">
        <v>65</v>
      </c>
      <c r="C40" s="118" t="s">
        <v>136</v>
      </c>
      <c r="D40" s="117" t="s">
        <v>56</v>
      </c>
      <c r="E40" s="117">
        <v>21</v>
      </c>
      <c r="F40" s="96"/>
      <c r="G40" s="113"/>
      <c r="H40" s="97">
        <f t="shared" si="0"/>
        <v>0</v>
      </c>
      <c r="I40" s="98"/>
      <c r="J40" s="98"/>
      <c r="K40" s="99">
        <f t="shared" si="1"/>
        <v>0</v>
      </c>
      <c r="L40" s="99">
        <f t="shared" si="2"/>
        <v>0</v>
      </c>
      <c r="M40" s="99">
        <f t="shared" si="3"/>
        <v>0</v>
      </c>
      <c r="N40" s="99">
        <f t="shared" si="4"/>
        <v>0</v>
      </c>
      <c r="O40" s="99">
        <f t="shared" si="5"/>
        <v>0</v>
      </c>
      <c r="P40" s="111">
        <f t="shared" si="6"/>
        <v>0</v>
      </c>
    </row>
    <row r="41" spans="1:16" x14ac:dyDescent="0.2">
      <c r="A41" s="155">
        <v>30</v>
      </c>
      <c r="B41" s="118" t="s">
        <v>65</v>
      </c>
      <c r="C41" s="118" t="s">
        <v>137</v>
      </c>
      <c r="D41" s="117" t="s">
        <v>67</v>
      </c>
      <c r="E41" s="117">
        <v>2</v>
      </c>
      <c r="F41" s="96"/>
      <c r="G41" s="113"/>
      <c r="H41" s="97">
        <f t="shared" si="0"/>
        <v>0</v>
      </c>
      <c r="I41" s="98"/>
      <c r="J41" s="98"/>
      <c r="K41" s="99">
        <f t="shared" si="1"/>
        <v>0</v>
      </c>
      <c r="L41" s="99">
        <f t="shared" si="2"/>
        <v>0</v>
      </c>
      <c r="M41" s="99">
        <f t="shared" si="3"/>
        <v>0</v>
      </c>
      <c r="N41" s="99">
        <f t="shared" si="4"/>
        <v>0</v>
      </c>
      <c r="O41" s="99">
        <f t="shared" si="5"/>
        <v>0</v>
      </c>
      <c r="P41" s="111">
        <f t="shared" si="6"/>
        <v>0</v>
      </c>
    </row>
    <row r="42" spans="1:16" x14ac:dyDescent="0.2">
      <c r="A42" s="155">
        <v>31</v>
      </c>
      <c r="B42" s="118" t="s">
        <v>65</v>
      </c>
      <c r="C42" s="118" t="s">
        <v>93</v>
      </c>
      <c r="D42" s="117" t="s">
        <v>60</v>
      </c>
      <c r="E42" s="117">
        <v>1</v>
      </c>
      <c r="F42" s="96"/>
      <c r="G42" s="113"/>
      <c r="H42" s="97">
        <f t="shared" si="0"/>
        <v>0</v>
      </c>
      <c r="I42" s="98"/>
      <c r="J42" s="98"/>
      <c r="K42" s="99">
        <f t="shared" si="1"/>
        <v>0</v>
      </c>
      <c r="L42" s="99">
        <f t="shared" si="2"/>
        <v>0</v>
      </c>
      <c r="M42" s="99">
        <f t="shared" si="3"/>
        <v>0</v>
      </c>
      <c r="N42" s="99">
        <f t="shared" si="4"/>
        <v>0</v>
      </c>
      <c r="O42" s="99">
        <f t="shared" si="5"/>
        <v>0</v>
      </c>
      <c r="P42" s="111">
        <f t="shared" si="6"/>
        <v>0</v>
      </c>
    </row>
    <row r="43" spans="1:16" x14ac:dyDescent="0.2">
      <c r="A43" s="155">
        <v>32</v>
      </c>
      <c r="B43" s="118" t="s">
        <v>65</v>
      </c>
      <c r="C43" s="118" t="s">
        <v>72</v>
      </c>
      <c r="D43" s="117" t="s">
        <v>39</v>
      </c>
      <c r="E43" s="117">
        <v>62</v>
      </c>
      <c r="F43" s="96"/>
      <c r="G43" s="113"/>
      <c r="H43" s="97">
        <f t="shared" si="0"/>
        <v>0</v>
      </c>
      <c r="I43" s="98"/>
      <c r="J43" s="98"/>
      <c r="K43" s="99">
        <f t="shared" si="1"/>
        <v>0</v>
      </c>
      <c r="L43" s="99">
        <f t="shared" si="2"/>
        <v>0</v>
      </c>
      <c r="M43" s="99">
        <f t="shared" si="3"/>
        <v>0</v>
      </c>
      <c r="N43" s="99">
        <f t="shared" si="4"/>
        <v>0</v>
      </c>
      <c r="O43" s="99">
        <f t="shared" si="5"/>
        <v>0</v>
      </c>
      <c r="P43" s="111">
        <f t="shared" si="6"/>
        <v>0</v>
      </c>
    </row>
    <row r="44" spans="1:16" ht="25.5" x14ac:dyDescent="0.2">
      <c r="A44" s="155">
        <v>33</v>
      </c>
      <c r="B44" s="118" t="s">
        <v>94</v>
      </c>
      <c r="C44" s="118" t="s">
        <v>95</v>
      </c>
      <c r="D44" s="117" t="s">
        <v>75</v>
      </c>
      <c r="E44" s="117">
        <v>26</v>
      </c>
      <c r="F44" s="96"/>
      <c r="G44" s="113"/>
      <c r="H44" s="97">
        <f t="shared" si="0"/>
        <v>0</v>
      </c>
      <c r="I44" s="98"/>
      <c r="J44" s="98"/>
      <c r="K44" s="99">
        <f t="shared" si="1"/>
        <v>0</v>
      </c>
      <c r="L44" s="99">
        <f t="shared" si="2"/>
        <v>0</v>
      </c>
      <c r="M44" s="99">
        <f t="shared" si="3"/>
        <v>0</v>
      </c>
      <c r="N44" s="99">
        <f t="shared" si="4"/>
        <v>0</v>
      </c>
      <c r="O44" s="99">
        <f t="shared" si="5"/>
        <v>0</v>
      </c>
      <c r="P44" s="111">
        <f t="shared" si="6"/>
        <v>0</v>
      </c>
    </row>
    <row r="45" spans="1:16" ht="25.5" x14ac:dyDescent="0.2">
      <c r="A45" s="155">
        <v>34</v>
      </c>
      <c r="B45" s="118" t="s">
        <v>65</v>
      </c>
      <c r="C45" s="118" t="s">
        <v>96</v>
      </c>
      <c r="D45" s="117" t="s">
        <v>60</v>
      </c>
      <c r="E45" s="117">
        <v>1</v>
      </c>
      <c r="F45" s="96"/>
      <c r="G45" s="113"/>
      <c r="H45" s="97">
        <f t="shared" si="0"/>
        <v>0</v>
      </c>
      <c r="I45" s="98"/>
      <c r="J45" s="98"/>
      <c r="K45" s="99">
        <f t="shared" si="1"/>
        <v>0</v>
      </c>
      <c r="L45" s="99">
        <f t="shared" si="2"/>
        <v>0</v>
      </c>
      <c r="M45" s="99">
        <f t="shared" si="3"/>
        <v>0</v>
      </c>
      <c r="N45" s="99">
        <f t="shared" si="4"/>
        <v>0</v>
      </c>
      <c r="O45" s="99">
        <f t="shared" si="5"/>
        <v>0</v>
      </c>
      <c r="P45" s="111">
        <f t="shared" si="6"/>
        <v>0</v>
      </c>
    </row>
    <row r="46" spans="1:16" ht="21.6" customHeight="1" x14ac:dyDescent="0.2">
      <c r="A46" s="155">
        <v>35</v>
      </c>
      <c r="B46" s="95"/>
      <c r="C46" s="146" t="s">
        <v>49</v>
      </c>
      <c r="D46" s="146"/>
      <c r="E46" s="146"/>
      <c r="F46" s="146"/>
      <c r="G46" s="146"/>
      <c r="H46" s="146"/>
      <c r="I46" s="146"/>
      <c r="J46" s="146"/>
      <c r="K46" s="114">
        <f>SUM(K12:K45)</f>
        <v>0</v>
      </c>
      <c r="L46" s="114">
        <f t="shared" ref="L46:O46" si="7">SUM(L12:L45)</f>
        <v>0</v>
      </c>
      <c r="M46" s="114">
        <f t="shared" si="7"/>
        <v>0</v>
      </c>
      <c r="N46" s="114">
        <f t="shared" si="7"/>
        <v>0</v>
      </c>
      <c r="O46" s="114">
        <f t="shared" si="7"/>
        <v>0</v>
      </c>
      <c r="P46" s="114">
        <f>SUM(P12:P45)</f>
        <v>0</v>
      </c>
    </row>
    <row r="47" spans="1:16" x14ac:dyDescent="0.2">
      <c r="C47" s="74"/>
      <c r="D47" s="74"/>
      <c r="E47" s="74"/>
      <c r="F47" s="30"/>
    </row>
    <row r="48" spans="1:16" x14ac:dyDescent="0.2">
      <c r="C48" s="74" t="s">
        <v>20</v>
      </c>
      <c r="D48" s="74"/>
      <c r="E48" s="74"/>
      <c r="F48" s="30"/>
    </row>
    <row r="49" spans="3:7" x14ac:dyDescent="0.2">
      <c r="C49" s="74"/>
      <c r="D49" s="74"/>
      <c r="E49" s="74"/>
      <c r="F49" s="30"/>
    </row>
    <row r="50" spans="3:7" x14ac:dyDescent="0.2">
      <c r="C50" s="74" t="s">
        <v>37</v>
      </c>
      <c r="D50" s="74"/>
      <c r="E50" s="74"/>
      <c r="F50" s="30"/>
    </row>
    <row r="51" spans="3:7" x14ac:dyDescent="0.2">
      <c r="C51" s="74"/>
      <c r="D51" s="74"/>
      <c r="E51" s="74"/>
      <c r="F51" s="30"/>
    </row>
    <row r="52" spans="3:7" x14ac:dyDescent="0.2">
      <c r="C52" s="74"/>
      <c r="D52" s="74"/>
      <c r="E52" s="74"/>
      <c r="F52" s="88"/>
      <c r="G52" s="88"/>
    </row>
    <row r="53" spans="3:7" x14ac:dyDescent="0.2">
      <c r="C53" s="74"/>
      <c r="D53" s="74"/>
      <c r="E53" s="74"/>
    </row>
  </sheetData>
  <mergeCells count="8">
    <mergeCell ref="C46:J46"/>
    <mergeCell ref="L10:P10"/>
    <mergeCell ref="D5:P5"/>
    <mergeCell ref="A10:A11"/>
    <mergeCell ref="C10:C11"/>
    <mergeCell ref="D10:D11"/>
    <mergeCell ref="E10:E11"/>
    <mergeCell ref="F10:K10"/>
  </mergeCells>
  <pageMargins left="0.39370078740157483" right="0.35433070866141736" top="1.0236220472440944" bottom="0.39370078740157483" header="0.51181102362204722" footer="0.15748031496062992"/>
  <pageSetup paperSize="9" orientation="landscape" horizontalDpi="4294967292" verticalDpi="360" r:id="rId1"/>
  <headerFooter alignWithMargins="0">
    <oddFooter>&amp;C&amp;8&amp;P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KOPT1</vt:lpstr>
      <vt:lpstr>KOPS1</vt:lpstr>
      <vt:lpstr>GAT</vt:lpstr>
      <vt:lpstr>GA</vt:lpstr>
      <vt:lpstr>GA!Print_Area</vt:lpstr>
      <vt:lpstr>GAT!Print_Area</vt:lpstr>
      <vt:lpstr>KOPS1!Print_Area</vt:lpstr>
      <vt:lpstr>KOPT1!Print_Area</vt:lpstr>
      <vt:lpstr>GA!Print_Titles</vt:lpstr>
      <vt:lpstr>GAT!Print_Titles</vt:lpstr>
      <vt:lpstr>KOPS1!Print_Titles</vt:lpstr>
      <vt:lpstr>KOPT1!Print_Titles</vt:lpstr>
    </vt:vector>
  </TitlesOfParts>
  <Company>Universe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Zanda Ģērmane</cp:lastModifiedBy>
  <cp:lastPrinted>2023-01-18T13:55:46Z</cp:lastPrinted>
  <dcterms:created xsi:type="dcterms:W3CDTF">1999-12-06T13:05:42Z</dcterms:created>
  <dcterms:modified xsi:type="dcterms:W3CDTF">2024-09-19T10:27:03Z</dcterms:modified>
</cp:coreProperties>
</file>